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firstSheet="10" activeTab="1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<sst xmlns="http://schemas.openxmlformats.org/spreadsheetml/2006/main" count="688" uniqueCount="323">
  <si>
    <t>附件2</t>
  </si>
  <si>
    <t>2019年部门综合预算公开报表</t>
  </si>
  <si>
    <t xml:space="preserve">                  部门名称：    佳县卫生和计划生育局</t>
  </si>
  <si>
    <t xml:space="preserve">                  部门主要负责人：杨汉泉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</si>
  <si>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</si>
  <si>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</si>
  <si>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</si>
  <si>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</si>
  <si>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</si>
  <si>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</si>
  <si>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</si>
  <si>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</si>
  <si>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</si>
  <si>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</si>
  <si>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</si>
  <si>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</si>
  <si>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</si>
  <si>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</si>
  <si>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</si>
  <si>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</si>
  <si>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</si>
  <si>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</si>
  <si>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</si>
  <si>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</si>
  <si>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</si>
  <si>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</si>
  <si>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</si>
  <si>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</si>
  <si>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</si>
  <si>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</si>
  <si>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</si>
  <si>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</si>
  <si>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</si>
  <si>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</si>
  <si>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</si>
  <si>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</si>
  <si>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</si>
  <si>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</si>
  <si>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</si>
  <si>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编制单位：佳县卫计局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</si>
  <si>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</si>
  <si>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</si>
  <si>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</si>
  <si>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</si>
  <si>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</si>
  <si>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</si>
  <si>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</si>
  <si>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</si>
  <si>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</si>
  <si>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</si>
  <si>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</si>
  <si>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</si>
  <si>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</si>
  <si>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</si>
  <si>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</si>
  <si>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</si>
  <si>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</si>
  <si>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</si>
  <si>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</si>
  <si>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</si>
  <si>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</si>
  <si>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</si>
  <si>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</si>
  <si>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</si>
  <si>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</si>
  <si>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</si>
  <si>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</si>
  <si>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</si>
  <si>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</si>
  <si>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</si>
  <si>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</si>
  <si>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</si>
  <si>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</si>
  <si>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</si>
  <si>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</si>
  <si>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</si>
  <si>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</si>
  <si>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</si>
  <si>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</si>
  <si>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</si>
  <si>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</si>
  <si>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</si>
  <si>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</si>
  <si>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</si>
  <si>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</si>
  <si>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</si>
  <si>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</si>
  <si>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</si>
  <si>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</si>
  <si>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</si>
  <si>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</si>
  <si>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</si>
  <si>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</si>
  <si>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</si>
  <si>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</si>
  <si>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</si>
  <si>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</si>
  <si>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</si>
  <si>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</si>
  <si>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</si>
  <si>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</si>
  <si>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</si>
  <si>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</si>
  <si>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</si>
  <si>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</si>
  <si>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</si>
  <si>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</si>
  <si>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</si>
  <si>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</si>
  <si>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</si>
  <si>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</si>
  <si>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</si>
  <si>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</si>
  <si>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</si>
  <si>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</si>
  <si>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</si>
  <si>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</si>
  <si>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</si>
  <si>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</si>
  <si>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</si>
  <si>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</si>
  <si>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</si>
  <si>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</si>
  <si>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</si>
  <si>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</si>
  <si>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</si>
  <si>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</si>
  <si>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</si>
  <si>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</si>
  <si>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361</t>
  </si>
  <si>
    <t>佳县卫生和计划生育局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</si>
  <si>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</si>
  <si>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</si>
  <si>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</si>
  <si>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</si>
  <si>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</si>
  <si>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</si>
  <si>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</si>
  <si>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</si>
  <si>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</si>
  <si>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缺卫计局项目费525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</si>
  <si>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</si>
  <si>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</si>
  <si>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</si>
  <si>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</si>
  <si>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</si>
  <si>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</si>
  <si>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</si>
  <si>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</si>
  <si>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</si>
  <si>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</si>
  <si>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</si>
  <si>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</si>
  <si>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</si>
  <si>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</si>
  <si>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</si>
  <si>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</si>
  <si>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</si>
  <si>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210</t>
  </si>
  <si>
    <t>01</t>
  </si>
  <si>
    <t>佳县卫计局</t>
  </si>
  <si>
    <t>03</t>
  </si>
  <si>
    <t>02</t>
  </si>
  <si>
    <t>213</t>
  </si>
  <si>
    <t>05</t>
  </si>
  <si>
    <t>06</t>
  </si>
  <si>
    <t>社会发展</t>
  </si>
  <si>
    <t>15</t>
  </si>
  <si>
    <t>50</t>
  </si>
  <si>
    <t>新型农村合作医疗</t>
  </si>
  <si>
    <t>新农合及健康扶贫工作经费；民生951万元：19年健康扶贫兜底县级配套资金112.21万元，19年代缴合作医疗县级配套资金160.3万元，参合农民县级配套资金141.15万元，35元城乡居民大病保障县级配套188.63万元，10%倾斜优惠政策348.71万元。</t>
  </si>
  <si>
    <t>04</t>
  </si>
  <si>
    <t>妇幼保健机构</t>
  </si>
  <si>
    <t>07</t>
  </si>
  <si>
    <t>佳县卫校</t>
  </si>
  <si>
    <t>16</t>
  </si>
  <si>
    <t>流动办</t>
  </si>
  <si>
    <t>208</t>
  </si>
  <si>
    <t>佳县红十字会</t>
  </si>
  <si>
    <t>疾病预防控制机构（疾控中心）</t>
  </si>
  <si>
    <t>佳县卫生监督所</t>
  </si>
  <si>
    <t>计划生育服务站</t>
  </si>
  <si>
    <t>疾病预防控制机构</t>
  </si>
  <si>
    <t>人调队</t>
  </si>
  <si>
    <t>献血办</t>
  </si>
  <si>
    <t>药采中心</t>
  </si>
  <si>
    <t xml:space="preserve">胃研所 </t>
  </si>
  <si>
    <t>干职办</t>
  </si>
  <si>
    <t>县医院</t>
  </si>
  <si>
    <t>中医院</t>
  </si>
  <si>
    <t>乡镇卫生院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</si>
  <si>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</si>
  <si>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</si>
  <si>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</si>
  <si>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</si>
  <si>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</si>
  <si>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津贴补贴</t>
  </si>
  <si>
    <t>奖金</t>
  </si>
  <si>
    <t>社会保障缴费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</si>
  <si>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</si>
  <si>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</si>
  <si>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</si>
  <si>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</si>
  <si>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</si>
  <si>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</si>
  <si>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</si>
  <si>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</si>
  <si>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</si>
  <si>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</si>
  <si>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</si>
  <si>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</si>
  <si>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</si>
  <si>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</si>
  <si>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</si>
  <si>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</si>
  <si>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</si>
  <si>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</si>
  <si>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</si>
  <si>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</si>
  <si>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</si>
  <si>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</si>
  <si>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</si>
  <si>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</si>
  <si>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会议费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</si>
  <si>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</si>
  <si>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</si>
  <si>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</si>
  <si>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</si>
  <si>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</si>
  <si>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</si>
  <si>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</si>
  <si>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</si>
  <si>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</si>
  <si>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</si>
  <si>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</si>
  <si>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</si>
  <si>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</si>
  <si>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</si>
  <si>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</si>
  <si>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</si>
  <si>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</si>
  <si>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</si>
  <si>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</si>
  <si>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</si>
  <si>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1.62</t>
  </si>
  <si>
    <t>其他对个人和家庭的补助支出</t>
  </si>
  <si>
    <t>951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</si>
  <si>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</si>
  <si>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</si>
  <si>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</si>
  <si>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</si>
  <si>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</si>
  <si>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</si>
  <si>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</si>
  <si>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</si>
  <si>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</si>
  <si>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</si>
  <si>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</si>
  <si>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</si>
  <si>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</si>
  <si>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行政运行</t>
  </si>
  <si>
    <t>2100401</t>
  </si>
  <si>
    <t>疾病预防控制中心</t>
  </si>
  <si>
    <t>2100406</t>
  </si>
  <si>
    <t>红十字会</t>
  </si>
  <si>
    <t>卫生监督所</t>
  </si>
  <si>
    <t>卫生学校</t>
  </si>
  <si>
    <t>地方病防治领导小组办公室</t>
  </si>
  <si>
    <t>妇保站</t>
  </si>
  <si>
    <t>胃癌研究所</t>
  </si>
  <si>
    <t>合疗办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</si>
  <si>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</si>
  <si>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</si>
  <si>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</si>
  <si>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</si>
  <si>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</si>
  <si>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</si>
  <si>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</si>
  <si>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</si>
  <si>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佳县新型农村合作医疗管理办公室</t>
  </si>
  <si>
    <t>佳县妇幼保健站</t>
  </si>
  <si>
    <t>佳县疾病预防控制中心</t>
  </si>
  <si>
    <t>361002</t>
  </si>
  <si>
    <t>361035</t>
  </si>
  <si>
    <t>佳县计划生育服务站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</si>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</sst>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_);[Red]\(0\)"/>
    <numFmt numFmtId="180" formatCode="#,##0.0000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9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0" borderId="5" applyNumberFormat="0" applyFill="0" applyAlignment="0" applyProtection="0"/>
    <xf numFmtId="0" fontId="24" fillId="9" borderId="0" applyNumberFormat="0" applyBorder="0" applyAlignment="0" applyProtection="0"/>
    <xf numFmtId="0" fontId="32" fillId="10" borderId="6" applyNumberFormat="0" applyAlignment="0" applyProtection="0"/>
    <xf numFmtId="0" fontId="28" fillId="10" borderId="1" applyNumberFormat="0" applyAlignment="0" applyProtection="0"/>
    <xf numFmtId="0" fontId="36" fillId="11" borderId="7" applyNumberFormat="0" applyAlignment="0" applyProtection="0"/>
    <xf numFmtId="0" fontId="9" fillId="4" borderId="0" applyNumberFormat="0" applyBorder="0" applyAlignment="0" applyProtection="0"/>
    <xf numFmtId="0" fontId="24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1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19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178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8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1" fillId="0" borderId="10" xfId="15" applyNumberFormat="1" applyFont="1" applyFill="1" applyBorder="1" applyAlignment="1">
      <alignment horizontal="center" vertical="center" wrapText="1"/>
      <protection/>
    </xf>
    <xf numFmtId="17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1" fillId="24" borderId="10" xfId="15" applyNumberFormat="1" applyFont="1" applyFill="1" applyBorder="1" applyAlignment="1">
      <alignment horizontal="center" vertical="center" wrapText="1"/>
      <protection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176" fontId="0" fillId="0" borderId="0" xfId="0" applyNumberForma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46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2" fillId="0" borderId="10" xfId="15" applyNumberFormat="1" applyFont="1" applyFill="1" applyBorder="1" applyAlignment="1">
      <alignment horizontal="left" vertical="center" wrapText="1"/>
      <protection/>
    </xf>
    <xf numFmtId="0" fontId="47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48" fillId="0" borderId="10" xfId="15" applyNumberFormat="1" applyFont="1" applyFill="1" applyBorder="1" applyAlignment="1">
      <alignment horizontal="center" vertical="center" wrapText="1"/>
      <protection/>
    </xf>
    <xf numFmtId="0" fontId="4" fillId="0" borderId="0" xfId="15" applyFont="1" applyFill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15" applyFont="1" applyFill="1" applyBorder="1" applyAlignment="1">
      <alignment horizontal="right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14" fillId="0" borderId="0" xfId="15" applyFont="1" applyFill="1" applyAlignment="1">
      <alignment horizontal="right" vertical="center"/>
      <protection/>
    </xf>
    <xf numFmtId="0" fontId="14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42" fillId="0" borderId="10" xfId="0" applyFont="1" applyBorder="1" applyAlignment="1">
      <alignment horizontal="center" vertical="center"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8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4">
      <selection activeCell="A5" sqref="A5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81" t="s">
        <v>0</v>
      </c>
    </row>
    <row r="2" ht="135.75" customHeight="1">
      <c r="A2" s="182" t="s">
        <v>1</v>
      </c>
    </row>
    <row r="3" ht="45.75" customHeight="1">
      <c r="A3" s="183"/>
    </row>
    <row r="4" ht="45.75" customHeight="1">
      <c r="A4" s="184"/>
    </row>
    <row r="5" ht="60" customHeight="1">
      <c r="A5" s="185" t="s">
        <v>2</v>
      </c>
    </row>
    <row r="6" ht="60" customHeight="1">
      <c r="A6" s="185" t="s">
        <v>3</v>
      </c>
    </row>
    <row r="7" ht="45.75" customHeight="1">
      <c r="A7" s="186"/>
    </row>
    <row r="8" ht="45.75" customHeight="1">
      <c r="A8" s="186"/>
    </row>
    <row r="9" ht="45.75" customHeight="1">
      <c r="A9" s="186"/>
    </row>
    <row r="10" ht="45.75" customHeight="1">
      <c r="A10" s="186"/>
    </row>
    <row r="11" ht="45.75" customHeight="1">
      <c r="A11" s="186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52"/>
  <sheetViews>
    <sheetView workbookViewId="0" topLeftCell="A1">
      <selection activeCell="D31" sqref="D31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6.125" style="0" customWidth="1"/>
    <col min="5" max="5" width="30.625" style="0" customWidth="1"/>
  </cols>
  <sheetData>
    <row r="1" spans="1:5" ht="20.25">
      <c r="A1" s="53" t="s">
        <v>271</v>
      </c>
      <c r="B1" s="53"/>
      <c r="C1" s="53"/>
      <c r="D1" s="53"/>
      <c r="E1" s="53"/>
    </row>
    <row r="2" spans="1:5" ht="14.25">
      <c r="A2" s="54" t="s">
        <v>114</v>
      </c>
      <c r="B2" s="54"/>
      <c r="C2" s="54"/>
      <c r="D2" s="54"/>
      <c r="E2" s="55" t="s">
        <v>40</v>
      </c>
    </row>
    <row r="3" spans="1:5" ht="14.25">
      <c r="A3" s="56" t="s">
        <v>146</v>
      </c>
      <c r="B3" s="56"/>
      <c r="C3" s="57" t="s">
        <v>147</v>
      </c>
      <c r="D3" s="58" t="s">
        <v>149</v>
      </c>
      <c r="E3" s="59" t="s">
        <v>154</v>
      </c>
    </row>
    <row r="4" spans="1:5" ht="14.25">
      <c r="A4" s="56" t="s">
        <v>155</v>
      </c>
      <c r="B4" s="56" t="s">
        <v>156</v>
      </c>
      <c r="C4" s="57"/>
      <c r="D4" s="60"/>
      <c r="E4" s="59"/>
    </row>
    <row r="5" spans="1:5" ht="14.25">
      <c r="A5" s="61" t="s">
        <v>272</v>
      </c>
      <c r="B5" s="62"/>
      <c r="C5" s="63"/>
      <c r="D5" s="64">
        <f>D6+D16+D38+D44+D51</f>
        <v>6044.1656</v>
      </c>
      <c r="E5" s="59"/>
    </row>
    <row r="6" spans="1:5" ht="14.25">
      <c r="A6" s="57">
        <v>301</v>
      </c>
      <c r="B6" s="65" t="s">
        <v>194</v>
      </c>
      <c r="C6" s="65"/>
      <c r="D6" s="66">
        <f>D7+D8+D9+D10+D11+D12+D13+D14+D15</f>
        <v>5955.4156</v>
      </c>
      <c r="E6" s="67"/>
    </row>
    <row r="7" spans="1:5" ht="14.25">
      <c r="A7" s="57"/>
      <c r="B7" s="57" t="s">
        <v>159</v>
      </c>
      <c r="C7" s="57" t="s">
        <v>195</v>
      </c>
      <c r="D7" s="68">
        <v>3046.2677</v>
      </c>
      <c r="E7" s="67"/>
    </row>
    <row r="8" spans="1:5" ht="14.25">
      <c r="A8" s="57"/>
      <c r="B8" s="57" t="s">
        <v>162</v>
      </c>
      <c r="C8" s="57" t="s">
        <v>196</v>
      </c>
      <c r="D8" s="68">
        <v>2567.7711</v>
      </c>
      <c r="E8" s="67"/>
    </row>
    <row r="9" spans="1:5" ht="14.25">
      <c r="A9" s="57"/>
      <c r="B9" s="57" t="s">
        <v>161</v>
      </c>
      <c r="C9" s="57" t="s">
        <v>197</v>
      </c>
      <c r="D9" s="68">
        <v>173.3768</v>
      </c>
      <c r="E9" s="67"/>
    </row>
    <row r="10" spans="1:5" ht="14.25">
      <c r="A10" s="57"/>
      <c r="B10" s="57" t="s">
        <v>171</v>
      </c>
      <c r="C10" s="57" t="s">
        <v>198</v>
      </c>
      <c r="D10" s="69"/>
      <c r="E10" s="67"/>
    </row>
    <row r="11" spans="1:5" ht="14.25">
      <c r="A11" s="57"/>
      <c r="B11" s="57" t="s">
        <v>173</v>
      </c>
      <c r="C11" s="57" t="s">
        <v>199</v>
      </c>
      <c r="D11" s="69"/>
      <c r="E11" s="67"/>
    </row>
    <row r="12" spans="1:5" ht="14.25">
      <c r="A12" s="57"/>
      <c r="B12" s="67" t="s">
        <v>200</v>
      </c>
      <c r="C12" s="57" t="s">
        <v>201</v>
      </c>
      <c r="D12" s="69"/>
      <c r="E12" s="67"/>
    </row>
    <row r="13" spans="1:5" ht="14.25">
      <c r="A13" s="57"/>
      <c r="B13" s="67" t="s">
        <v>202</v>
      </c>
      <c r="C13" s="57" t="s">
        <v>203</v>
      </c>
      <c r="D13" s="69"/>
      <c r="E13" s="67"/>
    </row>
    <row r="14" spans="1:5" ht="14.25">
      <c r="A14" s="57"/>
      <c r="B14" s="67">
        <v>13</v>
      </c>
      <c r="C14" s="57" t="s">
        <v>204</v>
      </c>
      <c r="D14" s="69"/>
      <c r="E14" s="67"/>
    </row>
    <row r="15" spans="1:5" ht="14.25">
      <c r="A15" s="57"/>
      <c r="B15" s="57" t="s">
        <v>237</v>
      </c>
      <c r="C15" s="57" t="s">
        <v>205</v>
      </c>
      <c r="D15" s="68">
        <v>168</v>
      </c>
      <c r="E15" s="67"/>
    </row>
    <row r="16" spans="1:5" ht="14.25">
      <c r="A16" s="57">
        <v>302</v>
      </c>
      <c r="B16" s="65" t="s">
        <v>206</v>
      </c>
      <c r="C16" s="65"/>
      <c r="D16" s="70">
        <f>SUM(D17:D37)</f>
        <v>87.12999999999998</v>
      </c>
      <c r="E16" s="67"/>
    </row>
    <row r="17" spans="1:5" ht="14.25">
      <c r="A17" s="57"/>
      <c r="B17" s="57" t="s">
        <v>159</v>
      </c>
      <c r="C17" s="57" t="s">
        <v>207</v>
      </c>
      <c r="D17" s="70">
        <v>15</v>
      </c>
      <c r="E17" s="67"/>
    </row>
    <row r="18" spans="1:5" ht="14.25">
      <c r="A18" s="57"/>
      <c r="B18" s="57" t="s">
        <v>162</v>
      </c>
      <c r="C18" s="57" t="s">
        <v>208</v>
      </c>
      <c r="D18" s="70">
        <v>18.4</v>
      </c>
      <c r="E18" s="67"/>
    </row>
    <row r="19" spans="1:5" ht="14.25">
      <c r="A19" s="57"/>
      <c r="B19" s="57" t="s">
        <v>161</v>
      </c>
      <c r="C19" s="57" t="s">
        <v>209</v>
      </c>
      <c r="D19" s="70">
        <v>4.4</v>
      </c>
      <c r="E19" s="67"/>
    </row>
    <row r="20" spans="1:5" ht="14.25">
      <c r="A20" s="57"/>
      <c r="B20" s="57" t="s">
        <v>171</v>
      </c>
      <c r="C20" s="57" t="s">
        <v>210</v>
      </c>
      <c r="D20" s="70">
        <v>0.12</v>
      </c>
      <c r="E20" s="67"/>
    </row>
    <row r="21" spans="1:5" ht="14.25">
      <c r="A21" s="57"/>
      <c r="B21" s="57" t="s">
        <v>164</v>
      </c>
      <c r="C21" s="57" t="s">
        <v>211</v>
      </c>
      <c r="D21" s="70">
        <v>1.2</v>
      </c>
      <c r="E21" s="67"/>
    </row>
    <row r="22" spans="1:5" ht="14.25">
      <c r="A22" s="57"/>
      <c r="B22" s="57" t="s">
        <v>165</v>
      </c>
      <c r="C22" s="57" t="s">
        <v>212</v>
      </c>
      <c r="D22" s="70">
        <v>4.39</v>
      </c>
      <c r="E22" s="67"/>
    </row>
    <row r="23" spans="1:5" ht="14.25">
      <c r="A23" s="57"/>
      <c r="B23" s="57" t="s">
        <v>173</v>
      </c>
      <c r="C23" s="57" t="s">
        <v>213</v>
      </c>
      <c r="D23" s="70">
        <v>1.72</v>
      </c>
      <c r="E23" s="67"/>
    </row>
    <row r="24" spans="1:5" ht="14.25">
      <c r="A24" s="57"/>
      <c r="B24" s="57" t="s">
        <v>200</v>
      </c>
      <c r="C24" s="57" t="s">
        <v>214</v>
      </c>
      <c r="D24" s="70">
        <v>3.3</v>
      </c>
      <c r="E24" s="67"/>
    </row>
    <row r="25" spans="1:5" ht="14.25">
      <c r="A25" s="57"/>
      <c r="B25" s="57" t="s">
        <v>215</v>
      </c>
      <c r="C25" s="57" t="s">
        <v>216</v>
      </c>
      <c r="D25" s="70">
        <v>3.8</v>
      </c>
      <c r="E25" s="67"/>
    </row>
    <row r="26" spans="1:5" ht="14.25">
      <c r="A26" s="57"/>
      <c r="B26" s="57" t="s">
        <v>217</v>
      </c>
      <c r="C26" s="57" t="s">
        <v>218</v>
      </c>
      <c r="D26" s="70"/>
      <c r="E26" s="67"/>
    </row>
    <row r="27" spans="1:5" ht="14.25">
      <c r="A27" s="57"/>
      <c r="B27" s="57" t="s">
        <v>219</v>
      </c>
      <c r="C27" s="57" t="s">
        <v>220</v>
      </c>
      <c r="D27" s="70">
        <v>1.62</v>
      </c>
      <c r="E27" s="67"/>
    </row>
    <row r="28" spans="1:5" ht="14.25">
      <c r="A28" s="57"/>
      <c r="B28" s="57" t="s">
        <v>221</v>
      </c>
      <c r="C28" s="57" t="s">
        <v>222</v>
      </c>
      <c r="D28" s="70"/>
      <c r="E28" s="67"/>
    </row>
    <row r="29" spans="1:5" ht="14.25">
      <c r="A29" s="57"/>
      <c r="B29" s="57" t="s">
        <v>167</v>
      </c>
      <c r="C29" s="57" t="s">
        <v>223</v>
      </c>
      <c r="D29" s="70">
        <v>1.05</v>
      </c>
      <c r="E29" s="67"/>
    </row>
    <row r="30" spans="1:5" ht="14.25">
      <c r="A30" s="57"/>
      <c r="B30" s="57" t="s">
        <v>175</v>
      </c>
      <c r="C30" s="57" t="s">
        <v>224</v>
      </c>
      <c r="D30" s="70">
        <v>1.1</v>
      </c>
      <c r="E30" s="67"/>
    </row>
    <row r="31" spans="1:5" ht="14.25">
      <c r="A31" s="57"/>
      <c r="B31" s="57" t="s">
        <v>225</v>
      </c>
      <c r="C31" s="57" t="s">
        <v>226</v>
      </c>
      <c r="D31" s="70">
        <v>2.3</v>
      </c>
      <c r="E31" s="67"/>
    </row>
    <row r="32" spans="1:5" ht="14.25">
      <c r="A32" s="57"/>
      <c r="B32" s="57" t="s">
        <v>227</v>
      </c>
      <c r="C32" s="57" t="s">
        <v>228</v>
      </c>
      <c r="D32" s="70"/>
      <c r="E32" s="67"/>
    </row>
    <row r="33" spans="1:5" ht="14.25">
      <c r="A33" s="57"/>
      <c r="B33" s="57" t="s">
        <v>229</v>
      </c>
      <c r="C33" s="57" t="s">
        <v>230</v>
      </c>
      <c r="D33" s="70">
        <v>7.77</v>
      </c>
      <c r="E33" s="67"/>
    </row>
    <row r="34" spans="1:5" ht="14.25">
      <c r="A34" s="57"/>
      <c r="B34" s="57" t="s">
        <v>231</v>
      </c>
      <c r="C34" s="57" t="s">
        <v>232</v>
      </c>
      <c r="D34" s="70"/>
      <c r="E34" s="67"/>
    </row>
    <row r="35" spans="1:5" ht="14.25">
      <c r="A35" s="57"/>
      <c r="B35" s="57" t="s">
        <v>233</v>
      </c>
      <c r="C35" s="57" t="s">
        <v>234</v>
      </c>
      <c r="D35" s="70">
        <v>4.6</v>
      </c>
      <c r="E35" s="67"/>
    </row>
    <row r="36" spans="1:5" ht="14.25">
      <c r="A36" s="57"/>
      <c r="B36" s="57" t="s">
        <v>235</v>
      </c>
      <c r="C36" s="57" t="s">
        <v>236</v>
      </c>
      <c r="D36" s="70">
        <v>6.23</v>
      </c>
      <c r="E36" s="67"/>
    </row>
    <row r="37" spans="1:5" ht="14.25">
      <c r="A37" s="57"/>
      <c r="B37" s="57" t="s">
        <v>237</v>
      </c>
      <c r="C37" s="57" t="s">
        <v>238</v>
      </c>
      <c r="D37" s="70">
        <v>10.13</v>
      </c>
      <c r="E37" s="67"/>
    </row>
    <row r="38" spans="1:5" ht="14.25">
      <c r="A38" s="57">
        <v>303</v>
      </c>
      <c r="B38" s="65" t="s">
        <v>239</v>
      </c>
      <c r="C38" s="65"/>
      <c r="D38" s="70">
        <f>SUM(D39:D43)</f>
        <v>1.62</v>
      </c>
      <c r="E38" s="67"/>
    </row>
    <row r="39" spans="1:5" ht="14.25">
      <c r="A39" s="57"/>
      <c r="B39" s="57" t="s">
        <v>159</v>
      </c>
      <c r="C39" s="57" t="s">
        <v>240</v>
      </c>
      <c r="D39" s="59"/>
      <c r="E39" s="67"/>
    </row>
    <row r="40" spans="1:5" ht="14.25">
      <c r="A40" s="57"/>
      <c r="B40" s="57" t="s">
        <v>162</v>
      </c>
      <c r="C40" s="57" t="s">
        <v>241</v>
      </c>
      <c r="D40" s="59"/>
      <c r="E40" s="67"/>
    </row>
    <row r="41" spans="1:5" ht="14.25">
      <c r="A41" s="57"/>
      <c r="B41" s="57" t="s">
        <v>171</v>
      </c>
      <c r="C41" s="57" t="s">
        <v>242</v>
      </c>
      <c r="D41" s="59"/>
      <c r="E41" s="67"/>
    </row>
    <row r="42" spans="1:5" ht="14.25">
      <c r="A42" s="57"/>
      <c r="B42" s="57" t="s">
        <v>164</v>
      </c>
      <c r="C42" s="57" t="s">
        <v>243</v>
      </c>
      <c r="D42" s="56">
        <v>1.62</v>
      </c>
      <c r="E42" s="67"/>
    </row>
    <row r="43" spans="1:5" ht="14.25">
      <c r="A43" s="57"/>
      <c r="B43" s="57" t="s">
        <v>237</v>
      </c>
      <c r="C43" s="57" t="s">
        <v>245</v>
      </c>
      <c r="D43" s="56"/>
      <c r="E43" s="67"/>
    </row>
    <row r="44" spans="1:5" ht="14.25">
      <c r="A44" s="57">
        <v>310</v>
      </c>
      <c r="B44" s="71" t="s">
        <v>247</v>
      </c>
      <c r="C44" s="71"/>
      <c r="D44" s="72"/>
      <c r="E44" s="67"/>
    </row>
    <row r="45" spans="1:5" ht="14.25">
      <c r="A45" s="57"/>
      <c r="B45" s="73" t="s">
        <v>159</v>
      </c>
      <c r="C45" s="73" t="s">
        <v>248</v>
      </c>
      <c r="D45" s="74"/>
      <c r="E45" s="67"/>
    </row>
    <row r="46" spans="1:5" ht="14.25">
      <c r="A46" s="57"/>
      <c r="B46" s="73" t="s">
        <v>162</v>
      </c>
      <c r="C46" s="73" t="s">
        <v>249</v>
      </c>
      <c r="D46" s="74"/>
      <c r="E46" s="67"/>
    </row>
    <row r="47" spans="1:5" ht="14.25">
      <c r="A47" s="57"/>
      <c r="B47" s="73" t="s">
        <v>164</v>
      </c>
      <c r="C47" s="73" t="s">
        <v>250</v>
      </c>
      <c r="D47" s="74"/>
      <c r="E47" s="67"/>
    </row>
    <row r="48" spans="1:5" ht="14.25">
      <c r="A48" s="57"/>
      <c r="B48" s="73" t="s">
        <v>165</v>
      </c>
      <c r="C48" s="73" t="s">
        <v>251</v>
      </c>
      <c r="D48" s="74"/>
      <c r="E48" s="67"/>
    </row>
    <row r="49" spans="1:5" ht="14.25">
      <c r="A49" s="57"/>
      <c r="B49" s="73" t="s">
        <v>173</v>
      </c>
      <c r="C49" s="73" t="s">
        <v>252</v>
      </c>
      <c r="D49" s="74"/>
      <c r="E49" s="67"/>
    </row>
    <row r="50" spans="1:5" ht="14.25">
      <c r="A50" s="57"/>
      <c r="B50" s="75">
        <v>99</v>
      </c>
      <c r="C50" s="73" t="s">
        <v>273</v>
      </c>
      <c r="D50" s="74"/>
      <c r="E50" s="67"/>
    </row>
    <row r="51" spans="1:5" ht="14.25">
      <c r="A51" s="57">
        <v>307</v>
      </c>
      <c r="B51" s="76" t="s">
        <v>253</v>
      </c>
      <c r="C51" s="77"/>
      <c r="D51" s="78">
        <f>D52</f>
        <v>0</v>
      </c>
      <c r="E51" s="79"/>
    </row>
    <row r="52" spans="1:5" ht="14.25">
      <c r="A52" s="80"/>
      <c r="B52" s="73" t="s">
        <v>159</v>
      </c>
      <c r="C52" s="73" t="s">
        <v>254</v>
      </c>
      <c r="D52" s="81"/>
      <c r="E52" s="82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68" zoomScaleNormal="68" workbookViewId="0" topLeftCell="A1">
      <selection activeCell="C12" sqref="C12"/>
    </sheetView>
  </sheetViews>
  <sheetFormatPr defaultColWidth="6.875" defaultRowHeight="12.75" customHeight="1"/>
  <cols>
    <col min="1" max="1" width="14.75390625" style="35" customWidth="1"/>
    <col min="2" max="2" width="29.875" style="35" customWidth="1"/>
    <col min="3" max="8" width="12.25390625" style="35" customWidth="1"/>
    <col min="9" max="9" width="12.75390625" style="35" customWidth="1"/>
    <col min="10" max="16384" width="6.875" style="35" customWidth="1"/>
  </cols>
  <sheetData>
    <row r="1" spans="1:8" s="34" customFormat="1" ht="28.5" customHeight="1">
      <c r="A1" s="36" t="s">
        <v>274</v>
      </c>
      <c r="B1" s="36"/>
      <c r="C1" s="36"/>
      <c r="D1" s="36"/>
      <c r="E1" s="36"/>
      <c r="F1" s="36"/>
      <c r="G1" s="36"/>
      <c r="H1" s="36"/>
    </row>
    <row r="2" spans="1:9" ht="22.5" customHeight="1">
      <c r="A2" s="37" t="s">
        <v>114</v>
      </c>
      <c r="B2" s="37"/>
      <c r="C2" s="37"/>
      <c r="D2" s="37"/>
      <c r="E2" s="37"/>
      <c r="F2" s="37"/>
      <c r="G2" s="37"/>
      <c r="H2" s="38"/>
      <c r="I2" s="37" t="s">
        <v>40</v>
      </c>
    </row>
    <row r="3" spans="1:9" ht="17.25" customHeight="1">
      <c r="A3" s="39" t="s">
        <v>115</v>
      </c>
      <c r="B3" s="39" t="s">
        <v>116</v>
      </c>
      <c r="C3" s="40" t="s">
        <v>275</v>
      </c>
      <c r="D3" s="40"/>
      <c r="E3" s="40"/>
      <c r="F3" s="40"/>
      <c r="G3" s="40"/>
      <c r="H3" s="40"/>
      <c r="I3" s="48" t="s">
        <v>276</v>
      </c>
    </row>
    <row r="4" spans="1:9" ht="23.25" customHeight="1">
      <c r="A4" s="39"/>
      <c r="B4" s="39"/>
      <c r="C4" s="40" t="s">
        <v>135</v>
      </c>
      <c r="D4" s="40" t="s">
        <v>218</v>
      </c>
      <c r="E4" s="40" t="s">
        <v>226</v>
      </c>
      <c r="F4" s="40" t="s">
        <v>277</v>
      </c>
      <c r="G4" s="40"/>
      <c r="H4" s="40"/>
      <c r="I4" s="49"/>
    </row>
    <row r="5" spans="1:9" ht="36" customHeight="1">
      <c r="A5" s="39"/>
      <c r="B5" s="39"/>
      <c r="C5" s="40"/>
      <c r="D5" s="40"/>
      <c r="E5" s="40"/>
      <c r="F5" s="41" t="s">
        <v>135</v>
      </c>
      <c r="G5" s="41" t="s">
        <v>278</v>
      </c>
      <c r="H5" s="41" t="s">
        <v>234</v>
      </c>
      <c r="I5" s="50"/>
    </row>
    <row r="6" spans="1:9" ht="23.25" customHeight="1">
      <c r="A6" s="42" t="s">
        <v>128</v>
      </c>
      <c r="B6" s="42" t="s">
        <v>128</v>
      </c>
      <c r="C6" s="43">
        <v>2</v>
      </c>
      <c r="D6" s="43">
        <v>3</v>
      </c>
      <c r="E6" s="43">
        <v>4</v>
      </c>
      <c r="F6" s="42">
        <v>5</v>
      </c>
      <c r="G6" s="42">
        <v>6</v>
      </c>
      <c r="H6" s="42">
        <v>7</v>
      </c>
      <c r="I6" s="51"/>
    </row>
    <row r="7" spans="1:9" ht="23.25" customHeight="1">
      <c r="A7" s="42"/>
      <c r="B7" s="42" t="s">
        <v>118</v>
      </c>
      <c r="C7" s="43">
        <f>SUM(E7:F7)</f>
        <v>10.3</v>
      </c>
      <c r="D7" s="43"/>
      <c r="E7" s="43">
        <f>SUM(E8:E13)</f>
        <v>2.3</v>
      </c>
      <c r="F7" s="42">
        <f>SUM(G7:H7)</f>
        <v>8</v>
      </c>
      <c r="G7" s="42"/>
      <c r="H7" s="42">
        <f>SUM(H8:H13)</f>
        <v>8</v>
      </c>
      <c r="I7" s="52">
        <f>SUM(I8:I13)</f>
        <v>0</v>
      </c>
    </row>
    <row r="8" spans="1:9" ht="23.25" customHeight="1">
      <c r="A8" s="42">
        <v>361001</v>
      </c>
      <c r="B8" s="42" t="s">
        <v>130</v>
      </c>
      <c r="C8" s="43">
        <v>0.9</v>
      </c>
      <c r="D8" s="43"/>
      <c r="E8" s="43">
        <v>0.9</v>
      </c>
      <c r="F8" s="42"/>
      <c r="G8" s="42"/>
      <c r="H8" s="42"/>
      <c r="I8" s="52"/>
    </row>
    <row r="9" spans="1:9" ht="23.25" customHeight="1">
      <c r="A9" s="42">
        <v>361010</v>
      </c>
      <c r="B9" s="42" t="s">
        <v>279</v>
      </c>
      <c r="C9" s="43">
        <v>0.1</v>
      </c>
      <c r="D9" s="43"/>
      <c r="E9" s="43">
        <v>0.1</v>
      </c>
      <c r="F9" s="44"/>
      <c r="G9" s="44"/>
      <c r="H9" s="44"/>
      <c r="I9" s="52"/>
    </row>
    <row r="10" spans="1:9" ht="28.5" customHeight="1">
      <c r="A10" s="39">
        <v>361004</v>
      </c>
      <c r="B10" s="45" t="s">
        <v>280</v>
      </c>
      <c r="C10" s="43">
        <v>2</v>
      </c>
      <c r="D10" s="44"/>
      <c r="E10" s="44"/>
      <c r="F10" s="44"/>
      <c r="G10" s="44"/>
      <c r="H10" s="44">
        <v>2</v>
      </c>
      <c r="I10" s="52"/>
    </row>
    <row r="11" spans="1:9" ht="28.5" customHeight="1">
      <c r="A11" s="42">
        <v>361003</v>
      </c>
      <c r="B11" s="45" t="s">
        <v>281</v>
      </c>
      <c r="C11" s="43">
        <v>2</v>
      </c>
      <c r="D11" s="43"/>
      <c r="E11" s="43">
        <v>1</v>
      </c>
      <c r="F11" s="42"/>
      <c r="G11" s="42"/>
      <c r="H11" s="42">
        <v>1</v>
      </c>
      <c r="I11" s="52"/>
    </row>
    <row r="12" spans="1:9" ht="28.5" customHeight="1">
      <c r="A12" s="45" t="s">
        <v>282</v>
      </c>
      <c r="B12" s="45" t="s">
        <v>180</v>
      </c>
      <c r="C12" s="43">
        <v>3</v>
      </c>
      <c r="D12" s="44"/>
      <c r="E12" s="44"/>
      <c r="F12" s="44"/>
      <c r="G12" s="44"/>
      <c r="H12" s="44">
        <v>3</v>
      </c>
      <c r="I12" s="46"/>
    </row>
    <row r="13" spans="1:9" ht="28.5" customHeight="1">
      <c r="A13" s="45" t="s">
        <v>283</v>
      </c>
      <c r="B13" s="45" t="s">
        <v>284</v>
      </c>
      <c r="C13" s="43">
        <v>2.3</v>
      </c>
      <c r="D13" s="44"/>
      <c r="E13" s="44">
        <v>0.3</v>
      </c>
      <c r="F13" s="44"/>
      <c r="G13" s="44"/>
      <c r="H13" s="44">
        <v>2</v>
      </c>
      <c r="I13" s="52"/>
    </row>
    <row r="14" spans="1:9" ht="28.5" customHeight="1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28.5" customHeight="1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28.5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28.5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8.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8.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28.5" customHeight="1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28.5" customHeight="1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28.5" customHeight="1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28.5" customHeight="1">
      <c r="A23" s="47"/>
      <c r="B23" s="47"/>
      <c r="C23" s="47"/>
      <c r="D23" s="47"/>
      <c r="E23" s="47"/>
      <c r="F23" s="47"/>
      <c r="G23" s="47"/>
      <c r="H23" s="47"/>
      <c r="I23" s="47"/>
    </row>
    <row r="24" spans="1:9" ht="28.5" customHeight="1">
      <c r="A24" s="47"/>
      <c r="B24" s="47"/>
      <c r="C24" s="47"/>
      <c r="D24" s="47"/>
      <c r="E24" s="47"/>
      <c r="F24" s="47"/>
      <c r="G24" s="47"/>
      <c r="H24" s="47"/>
      <c r="I24" s="47"/>
    </row>
    <row r="25" spans="1:9" ht="28.5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28.5" customHeight="1">
      <c r="A26" s="47"/>
      <c r="B26" s="47"/>
      <c r="C26" s="47"/>
      <c r="D26" s="47"/>
      <c r="E26" s="47"/>
      <c r="F26" s="47"/>
      <c r="G26" s="47"/>
      <c r="H26" s="47"/>
      <c r="I26" s="47"/>
    </row>
    <row r="27" spans="1:9" ht="28.5" customHeight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28.5" customHeight="1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28.5" customHeight="1">
      <c r="A29" s="47"/>
      <c r="B29" s="47"/>
      <c r="C29" s="47"/>
      <c r="D29" s="47"/>
      <c r="E29" s="47"/>
      <c r="F29" s="47"/>
      <c r="G29" s="47"/>
      <c r="H29" s="47"/>
      <c r="I29" s="47"/>
    </row>
    <row r="30" ht="28.5" customHeight="1"/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0">
      <selection activeCell="G4" sqref="G4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285</v>
      </c>
      <c r="B1" s="15"/>
      <c r="C1" s="15"/>
      <c r="D1" s="15"/>
      <c r="E1" s="15"/>
      <c r="F1" s="15"/>
    </row>
    <row r="2" spans="1:6" ht="22.5" customHeight="1">
      <c r="A2" s="16" t="s">
        <v>114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286</v>
      </c>
      <c r="B3" s="20"/>
      <c r="C3" s="20" t="s">
        <v>287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288</v>
      </c>
      <c r="D4" s="21" t="s">
        <v>44</v>
      </c>
      <c r="E4" s="20" t="s">
        <v>289</v>
      </c>
      <c r="F4" s="20" t="s">
        <v>44</v>
      </c>
    </row>
    <row r="5" spans="1:6" ht="18.75" customHeight="1">
      <c r="A5" s="22" t="s">
        <v>290</v>
      </c>
      <c r="B5" s="23">
        <v>0</v>
      </c>
      <c r="C5" s="24" t="s">
        <v>291</v>
      </c>
      <c r="D5" s="25">
        <v>0</v>
      </c>
      <c r="E5" s="26" t="s">
        <v>292</v>
      </c>
      <c r="F5" s="25">
        <v>0</v>
      </c>
    </row>
    <row r="6" spans="1:6" ht="18.75" customHeight="1">
      <c r="A6" s="22"/>
      <c r="B6" s="23"/>
      <c r="C6" s="24" t="s">
        <v>293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294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295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296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297</v>
      </c>
      <c r="D10" s="25">
        <v>0</v>
      </c>
      <c r="E10" s="24" t="s">
        <v>298</v>
      </c>
      <c r="F10" s="25">
        <v>0</v>
      </c>
      <c r="G10" s="27"/>
    </row>
    <row r="11" spans="1:7" ht="18.75" customHeight="1">
      <c r="A11" s="22"/>
      <c r="B11" s="23"/>
      <c r="C11" s="24" t="s">
        <v>299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300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301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302</v>
      </c>
      <c r="D14" s="25">
        <v>0</v>
      </c>
      <c r="E14" s="24" t="s">
        <v>303</v>
      </c>
      <c r="F14" s="25"/>
    </row>
    <row r="15" spans="1:8" ht="18.75" customHeight="1">
      <c r="A15" s="29"/>
      <c r="B15" s="30"/>
      <c r="C15" s="24" t="s">
        <v>304</v>
      </c>
      <c r="D15" s="25">
        <v>0</v>
      </c>
      <c r="E15" s="24" t="s">
        <v>305</v>
      </c>
      <c r="F15" s="25"/>
      <c r="H15" s="27"/>
    </row>
    <row r="16" spans="1:6" ht="18.75" customHeight="1">
      <c r="A16" s="31"/>
      <c r="B16" s="30"/>
      <c r="C16" s="24" t="s">
        <v>306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307</v>
      </c>
      <c r="D17" s="25">
        <v>0</v>
      </c>
      <c r="E17" s="24" t="s">
        <v>308</v>
      </c>
      <c r="F17" s="25"/>
    </row>
    <row r="18" spans="1:6" ht="18.75" customHeight="1">
      <c r="A18" s="28"/>
      <c r="B18" s="30"/>
      <c r="C18" s="24" t="s">
        <v>309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310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311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C10" sqref="C10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115</v>
      </c>
      <c r="B4" s="4" t="s">
        <v>312</v>
      </c>
      <c r="C4" s="4" t="s">
        <v>313</v>
      </c>
      <c r="D4" s="4" t="s">
        <v>314</v>
      </c>
    </row>
    <row r="5" spans="1:4" ht="21.75" customHeight="1">
      <c r="A5" s="5" t="s">
        <v>128</v>
      </c>
      <c r="B5" s="5" t="s">
        <v>128</v>
      </c>
      <c r="C5" s="5" t="s">
        <v>128</v>
      </c>
      <c r="D5" s="5" t="s">
        <v>128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146</v>
      </c>
      <c r="B4" s="3"/>
      <c r="C4" s="3"/>
      <c r="D4" s="3" t="s">
        <v>115</v>
      </c>
      <c r="E4" s="3" t="s">
        <v>316</v>
      </c>
      <c r="F4" s="3" t="s">
        <v>317</v>
      </c>
      <c r="G4" s="3" t="s">
        <v>318</v>
      </c>
      <c r="H4" s="3" t="s">
        <v>319</v>
      </c>
      <c r="I4" s="3" t="s">
        <v>320</v>
      </c>
      <c r="J4" s="3"/>
      <c r="K4" s="3" t="s">
        <v>321</v>
      </c>
      <c r="L4" s="9" t="s">
        <v>322</v>
      </c>
    </row>
    <row r="5" spans="1:12" ht="18" customHeight="1">
      <c r="A5" s="4" t="s">
        <v>155</v>
      </c>
      <c r="B5" s="4" t="s">
        <v>156</v>
      </c>
      <c r="C5" s="4" t="s">
        <v>157</v>
      </c>
      <c r="D5" s="3"/>
      <c r="E5" s="3"/>
      <c r="F5" s="3"/>
      <c r="G5" s="3"/>
      <c r="H5" s="3"/>
      <c r="I5" s="3" t="s">
        <v>155</v>
      </c>
      <c r="J5" s="3" t="s">
        <v>156</v>
      </c>
      <c r="K5" s="3"/>
      <c r="L5" s="9"/>
    </row>
    <row r="6" spans="1:12" ht="19.5" customHeight="1">
      <c r="A6" s="5" t="s">
        <v>128</v>
      </c>
      <c r="B6" s="5" t="s">
        <v>128</v>
      </c>
      <c r="C6" s="5" t="s">
        <v>128</v>
      </c>
      <c r="D6" s="5" t="s">
        <v>128</v>
      </c>
      <c r="E6" s="5" t="s">
        <v>128</v>
      </c>
      <c r="F6" s="5" t="s">
        <v>128</v>
      </c>
      <c r="G6" s="5" t="s">
        <v>128</v>
      </c>
      <c r="H6" s="5" t="s">
        <v>128</v>
      </c>
      <c r="I6" s="5" t="s">
        <v>128</v>
      </c>
      <c r="J6" s="5" t="s">
        <v>128</v>
      </c>
      <c r="K6" s="5" t="s">
        <v>128</v>
      </c>
      <c r="L6" s="5" t="s">
        <v>128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B3" sqref="B3"/>
    </sheetView>
  </sheetViews>
  <sheetFormatPr defaultColWidth="7.00390625" defaultRowHeight="30" customHeight="1"/>
  <cols>
    <col min="1" max="1" width="7.00390625" style="177" customWidth="1"/>
    <col min="2" max="2" width="73.75390625" style="178" customWidth="1"/>
    <col min="3" max="3" width="10.375" style="178" customWidth="1"/>
    <col min="4" max="4" width="28.00390625" style="178" customWidth="1"/>
    <col min="5" max="16384" width="7.00390625" style="178" customWidth="1"/>
  </cols>
  <sheetData>
    <row r="1" spans="1:4" ht="40.5" customHeight="1">
      <c r="A1" s="179" t="s">
        <v>4</v>
      </c>
      <c r="B1" s="179"/>
      <c r="C1" s="179"/>
      <c r="D1" s="179"/>
    </row>
    <row r="2" spans="1:4" s="175" customFormat="1" ht="30" customHeight="1">
      <c r="A2" s="43" t="s">
        <v>5</v>
      </c>
      <c r="B2" s="43" t="s">
        <v>6</v>
      </c>
      <c r="C2" s="43" t="s">
        <v>7</v>
      </c>
      <c r="D2" s="43" t="s">
        <v>8</v>
      </c>
    </row>
    <row r="3" spans="1:4" s="176" customFormat="1" ht="30" customHeight="1">
      <c r="A3" s="43" t="s">
        <v>9</v>
      </c>
      <c r="B3" s="180" t="s">
        <v>10</v>
      </c>
      <c r="C3" s="180" t="s">
        <v>11</v>
      </c>
      <c r="D3" s="180"/>
    </row>
    <row r="4" spans="1:4" s="176" customFormat="1" ht="30" customHeight="1">
      <c r="A4" s="43" t="s">
        <v>12</v>
      </c>
      <c r="B4" s="180" t="s">
        <v>13</v>
      </c>
      <c r="C4" s="180" t="s">
        <v>11</v>
      </c>
      <c r="D4" s="180"/>
    </row>
    <row r="5" spans="1:4" s="176" customFormat="1" ht="30" customHeight="1">
      <c r="A5" s="43" t="s">
        <v>14</v>
      </c>
      <c r="B5" s="180" t="s">
        <v>15</v>
      </c>
      <c r="C5" s="180" t="s">
        <v>11</v>
      </c>
      <c r="D5" s="180"/>
    </row>
    <row r="6" spans="1:4" s="176" customFormat="1" ht="30" customHeight="1">
      <c r="A6" s="43" t="s">
        <v>16</v>
      </c>
      <c r="B6" s="180" t="s">
        <v>17</v>
      </c>
      <c r="C6" s="180" t="s">
        <v>11</v>
      </c>
      <c r="D6" s="180"/>
    </row>
    <row r="7" spans="1:4" s="176" customFormat="1" ht="30" customHeight="1">
      <c r="A7" s="43" t="s">
        <v>18</v>
      </c>
      <c r="B7" s="180" t="s">
        <v>19</v>
      </c>
      <c r="C7" s="180" t="s">
        <v>11</v>
      </c>
      <c r="D7" s="180"/>
    </row>
    <row r="8" spans="1:4" s="176" customFormat="1" ht="30" customHeight="1">
      <c r="A8" s="43" t="s">
        <v>20</v>
      </c>
      <c r="B8" s="180" t="s">
        <v>21</v>
      </c>
      <c r="C8" s="180" t="s">
        <v>11</v>
      </c>
      <c r="D8" s="180"/>
    </row>
    <row r="9" spans="1:4" s="176" customFormat="1" ht="30" customHeight="1">
      <c r="A9" s="43" t="s">
        <v>22</v>
      </c>
      <c r="B9" s="180" t="s">
        <v>23</v>
      </c>
      <c r="C9" s="180" t="s">
        <v>11</v>
      </c>
      <c r="D9" s="180"/>
    </row>
    <row r="10" spans="1:4" s="176" customFormat="1" ht="30" customHeight="1">
      <c r="A10" s="43" t="s">
        <v>24</v>
      </c>
      <c r="B10" s="180" t="s">
        <v>25</v>
      </c>
      <c r="C10" s="180" t="s">
        <v>11</v>
      </c>
      <c r="D10" s="180"/>
    </row>
    <row r="11" spans="1:4" s="176" customFormat="1" ht="30" customHeight="1">
      <c r="A11" s="43" t="s">
        <v>26</v>
      </c>
      <c r="B11" s="180" t="s">
        <v>27</v>
      </c>
      <c r="C11" s="180" t="s">
        <v>11</v>
      </c>
      <c r="D11" s="180"/>
    </row>
    <row r="12" spans="1:4" s="176" customFormat="1" ht="30" customHeight="1">
      <c r="A12" s="43" t="s">
        <v>28</v>
      </c>
      <c r="B12" s="180" t="s">
        <v>29</v>
      </c>
      <c r="C12" s="180" t="s">
        <v>30</v>
      </c>
      <c r="D12" s="180" t="s">
        <v>31</v>
      </c>
    </row>
    <row r="13" spans="1:4" s="176" customFormat="1" ht="30" customHeight="1">
      <c r="A13" s="43" t="s">
        <v>32</v>
      </c>
      <c r="B13" s="180" t="s">
        <v>33</v>
      </c>
      <c r="C13" s="180" t="s">
        <v>30</v>
      </c>
      <c r="D13" s="180" t="s">
        <v>34</v>
      </c>
    </row>
    <row r="14" spans="1:4" s="176" customFormat="1" ht="30" customHeight="1">
      <c r="A14" s="43" t="s">
        <v>35</v>
      </c>
      <c r="B14" s="180" t="s">
        <v>36</v>
      </c>
      <c r="C14" s="180" t="s">
        <v>30</v>
      </c>
      <c r="D14" s="180" t="s">
        <v>37</v>
      </c>
    </row>
    <row r="15" s="176" customFormat="1" ht="30" customHeight="1">
      <c r="A15" s="17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G8" sqref="G8:H10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40" t="s">
        <v>38</v>
      </c>
      <c r="B1" s="140"/>
      <c r="C1" s="140"/>
      <c r="D1" s="140"/>
      <c r="E1" s="140"/>
      <c r="F1" s="140"/>
      <c r="G1" s="166"/>
      <c r="H1" s="166"/>
    </row>
    <row r="2" spans="1:8" ht="15.75" customHeight="1">
      <c r="A2" s="167" t="s">
        <v>39</v>
      </c>
      <c r="B2" s="168"/>
      <c r="C2" s="168"/>
      <c r="D2" s="168"/>
      <c r="E2" s="169" t="s">
        <v>40</v>
      </c>
      <c r="F2" s="169"/>
      <c r="G2" s="170"/>
      <c r="H2" s="170"/>
    </row>
    <row r="3" spans="1:8" ht="16.5" customHeight="1">
      <c r="A3" s="146" t="s">
        <v>41</v>
      </c>
      <c r="B3" s="146"/>
      <c r="C3" s="146" t="s">
        <v>42</v>
      </c>
      <c r="D3" s="146"/>
      <c r="E3" s="146"/>
      <c r="F3" s="146"/>
      <c r="G3" s="170"/>
      <c r="H3" s="170"/>
    </row>
    <row r="4" spans="1:8" ht="24" customHeight="1">
      <c r="A4" s="187" t="s">
        <v>43</v>
      </c>
      <c r="B4" s="146" t="s">
        <v>44</v>
      </c>
      <c r="C4" s="146" t="s">
        <v>45</v>
      </c>
      <c r="D4" s="146" t="s">
        <v>44</v>
      </c>
      <c r="E4" s="146" t="s">
        <v>46</v>
      </c>
      <c r="F4" s="146" t="s">
        <v>44</v>
      </c>
      <c r="G4" s="170"/>
      <c r="H4" s="170"/>
    </row>
    <row r="5" spans="1:8" ht="16.5" customHeight="1">
      <c r="A5" s="188" t="s">
        <v>47</v>
      </c>
      <c r="B5" s="171">
        <f>SUM(F5+F8)</f>
        <v>7643.1656</v>
      </c>
      <c r="C5" s="189" t="s">
        <v>48</v>
      </c>
      <c r="D5" s="94"/>
      <c r="E5" s="188" t="s">
        <v>49</v>
      </c>
      <c r="F5" s="151">
        <f>SUM(F6:F7)</f>
        <v>6044.1656</v>
      </c>
      <c r="G5" s="170"/>
      <c r="H5" s="170"/>
    </row>
    <row r="6" spans="1:8" ht="27" customHeight="1">
      <c r="A6" s="148" t="s">
        <v>50</v>
      </c>
      <c r="B6" s="172"/>
      <c r="C6" s="189" t="s">
        <v>51</v>
      </c>
      <c r="D6" s="173"/>
      <c r="E6" s="150" t="s">
        <v>52</v>
      </c>
      <c r="F6" s="151">
        <v>5955.4156</v>
      </c>
      <c r="G6" s="170"/>
      <c r="H6" s="170"/>
    </row>
    <row r="7" spans="1:8" ht="16.5" customHeight="1">
      <c r="A7" s="189" t="s">
        <v>53</v>
      </c>
      <c r="B7" s="68"/>
      <c r="C7" s="189" t="s">
        <v>54</v>
      </c>
      <c r="D7" s="173"/>
      <c r="E7" s="150" t="s">
        <v>55</v>
      </c>
      <c r="F7" s="151">
        <v>88.75</v>
      </c>
      <c r="G7" s="170"/>
      <c r="H7" s="170"/>
    </row>
    <row r="8" spans="1:8" ht="16.5" customHeight="1">
      <c r="A8" s="189" t="s">
        <v>56</v>
      </c>
      <c r="B8" s="68"/>
      <c r="C8" s="189" t="s">
        <v>57</v>
      </c>
      <c r="D8" s="173"/>
      <c r="E8" s="150" t="s">
        <v>58</v>
      </c>
      <c r="F8" s="151">
        <v>1599</v>
      </c>
      <c r="G8" s="159"/>
      <c r="H8" s="159"/>
    </row>
    <row r="9" spans="1:8" ht="16.5" customHeight="1">
      <c r="A9" s="189" t="s">
        <v>59</v>
      </c>
      <c r="B9" s="68"/>
      <c r="C9" s="189" t="s">
        <v>60</v>
      </c>
      <c r="D9" s="173"/>
      <c r="E9" s="150" t="s">
        <v>61</v>
      </c>
      <c r="F9" s="151"/>
      <c r="G9" s="159"/>
      <c r="H9" s="159"/>
    </row>
    <row r="10" spans="1:8" ht="16.5" customHeight="1">
      <c r="A10" s="189" t="s">
        <v>62</v>
      </c>
      <c r="B10" s="68"/>
      <c r="C10" s="189" t="s">
        <v>63</v>
      </c>
      <c r="D10" s="173"/>
      <c r="E10" s="150" t="s">
        <v>64</v>
      </c>
      <c r="F10" s="151">
        <v>1599</v>
      </c>
      <c r="G10" s="159"/>
      <c r="H10" s="159"/>
    </row>
    <row r="11" spans="1:8" ht="16.5" customHeight="1">
      <c r="A11" s="189" t="s">
        <v>65</v>
      </c>
      <c r="B11" s="68"/>
      <c r="C11" s="189" t="s">
        <v>66</v>
      </c>
      <c r="D11" s="173"/>
      <c r="E11" s="189" t="s">
        <v>67</v>
      </c>
      <c r="F11" s="68"/>
      <c r="G11" s="170"/>
      <c r="H11" s="170"/>
    </row>
    <row r="12" spans="1:8" ht="16.5" customHeight="1">
      <c r="A12" s="148"/>
      <c r="B12" s="68"/>
      <c r="C12" s="189" t="s">
        <v>68</v>
      </c>
      <c r="D12" s="173"/>
      <c r="E12" s="189" t="s">
        <v>69</v>
      </c>
      <c r="F12" s="68"/>
      <c r="G12" s="170"/>
      <c r="H12" s="170"/>
    </row>
    <row r="13" spans="1:8" ht="26.25" customHeight="1">
      <c r="A13" s="148"/>
      <c r="B13" s="68"/>
      <c r="C13" s="188" t="s">
        <v>70</v>
      </c>
      <c r="D13" s="171">
        <v>7643.1656</v>
      </c>
      <c r="E13" s="189" t="s">
        <v>71</v>
      </c>
      <c r="F13" s="68"/>
      <c r="G13" s="170"/>
      <c r="H13" s="170"/>
    </row>
    <row r="14" spans="1:8" ht="16.5" customHeight="1">
      <c r="A14" s="149"/>
      <c r="B14" s="68"/>
      <c r="C14" s="189" t="s">
        <v>72</v>
      </c>
      <c r="D14" s="173"/>
      <c r="E14" s="146"/>
      <c r="F14" s="68"/>
      <c r="G14" s="170"/>
      <c r="H14" s="170"/>
    </row>
    <row r="15" spans="1:8" ht="16.5" customHeight="1">
      <c r="A15" s="146"/>
      <c r="B15" s="68"/>
      <c r="C15" s="189" t="s">
        <v>73</v>
      </c>
      <c r="D15" s="173"/>
      <c r="E15" s="146" t="s">
        <v>74</v>
      </c>
      <c r="F15" s="68"/>
      <c r="G15" s="170"/>
      <c r="H15" s="170"/>
    </row>
    <row r="16" spans="1:8" ht="16.5" customHeight="1">
      <c r="A16" s="146"/>
      <c r="B16" s="68"/>
      <c r="C16" s="189" t="s">
        <v>75</v>
      </c>
      <c r="D16" s="173"/>
      <c r="E16" s="150" t="s">
        <v>76</v>
      </c>
      <c r="F16" s="151">
        <v>7643.1656</v>
      </c>
      <c r="G16" s="170"/>
      <c r="H16" s="170"/>
    </row>
    <row r="17" spans="1:8" ht="16.5" customHeight="1">
      <c r="A17" s="146"/>
      <c r="B17" s="68"/>
      <c r="C17" s="189" t="s">
        <v>77</v>
      </c>
      <c r="D17" s="173"/>
      <c r="E17" s="150" t="s">
        <v>78</v>
      </c>
      <c r="F17" s="151">
        <v>5955.4156</v>
      </c>
      <c r="G17" s="170"/>
      <c r="H17" s="170"/>
    </row>
    <row r="18" spans="1:8" ht="16.5" customHeight="1">
      <c r="A18" s="146"/>
      <c r="B18" s="68"/>
      <c r="C18" s="189" t="s">
        <v>79</v>
      </c>
      <c r="D18" s="173"/>
      <c r="E18" s="150" t="s">
        <v>80</v>
      </c>
      <c r="F18" s="151">
        <v>230.13</v>
      </c>
      <c r="G18" s="161"/>
      <c r="H18" s="161"/>
    </row>
    <row r="19" spans="1:8" ht="16.5" customHeight="1">
      <c r="A19" s="146"/>
      <c r="B19" s="68"/>
      <c r="C19" s="189" t="s">
        <v>81</v>
      </c>
      <c r="D19" s="173"/>
      <c r="E19" s="150" t="s">
        <v>82</v>
      </c>
      <c r="F19" s="151">
        <v>952.62</v>
      </c>
      <c r="G19" s="161"/>
      <c r="H19" s="161"/>
    </row>
    <row r="20" spans="1:8" ht="16.5" customHeight="1">
      <c r="A20" s="146"/>
      <c r="B20" s="68"/>
      <c r="C20" s="189" t="s">
        <v>83</v>
      </c>
      <c r="D20" s="173"/>
      <c r="E20" s="150" t="s">
        <v>84</v>
      </c>
      <c r="F20" s="151"/>
      <c r="G20" s="170"/>
      <c r="H20" s="170"/>
    </row>
    <row r="21" spans="1:8" ht="16.5" customHeight="1">
      <c r="A21" s="146"/>
      <c r="B21" s="68"/>
      <c r="C21" s="148" t="s">
        <v>85</v>
      </c>
      <c r="D21" s="173"/>
      <c r="E21" s="150" t="s">
        <v>86</v>
      </c>
      <c r="F21" s="151"/>
      <c r="G21" s="170"/>
      <c r="H21" s="170"/>
    </row>
    <row r="22" spans="1:8" ht="16.5" customHeight="1">
      <c r="A22" s="146"/>
      <c r="B22" s="68"/>
      <c r="C22" s="189" t="s">
        <v>87</v>
      </c>
      <c r="D22" s="173"/>
      <c r="E22" s="150" t="s">
        <v>88</v>
      </c>
      <c r="F22" s="151"/>
      <c r="G22" s="170"/>
      <c r="H22" s="170"/>
    </row>
    <row r="23" spans="1:8" ht="16.5" customHeight="1">
      <c r="A23" s="146"/>
      <c r="B23" s="68"/>
      <c r="C23" s="189" t="s">
        <v>89</v>
      </c>
      <c r="D23" s="173"/>
      <c r="E23" s="150" t="s">
        <v>90</v>
      </c>
      <c r="F23" s="151">
        <v>505</v>
      </c>
      <c r="G23" s="170"/>
      <c r="H23" s="170"/>
    </row>
    <row r="24" spans="1:8" ht="16.5" customHeight="1">
      <c r="A24" s="146"/>
      <c r="B24" s="68"/>
      <c r="C24" s="148" t="s">
        <v>91</v>
      </c>
      <c r="D24" s="173"/>
      <c r="E24" s="150" t="s">
        <v>92</v>
      </c>
      <c r="F24" s="151"/>
      <c r="G24" s="170"/>
      <c r="H24" s="170"/>
    </row>
    <row r="25" spans="1:8" ht="16.5" customHeight="1">
      <c r="A25" s="146"/>
      <c r="B25" s="68"/>
      <c r="C25" s="189" t="s">
        <v>93</v>
      </c>
      <c r="D25" s="173"/>
      <c r="E25" s="148"/>
      <c r="F25" s="68"/>
      <c r="G25" s="170"/>
      <c r="H25" s="170"/>
    </row>
    <row r="26" spans="1:8" ht="16.5" customHeight="1">
      <c r="A26" s="146"/>
      <c r="B26" s="68"/>
      <c r="C26" s="189" t="s">
        <v>94</v>
      </c>
      <c r="D26" s="173"/>
      <c r="E26" s="148"/>
      <c r="F26" s="68"/>
      <c r="G26" s="170"/>
      <c r="H26" s="170"/>
    </row>
    <row r="27" spans="1:8" ht="16.5" customHeight="1">
      <c r="A27" s="146"/>
      <c r="B27" s="68"/>
      <c r="C27" s="189" t="s">
        <v>95</v>
      </c>
      <c r="D27" s="173"/>
      <c r="E27" s="153"/>
      <c r="F27" s="68"/>
      <c r="G27" s="170"/>
      <c r="H27" s="170"/>
    </row>
    <row r="28" spans="1:8" ht="16.5" customHeight="1">
      <c r="A28" s="153" t="s">
        <v>96</v>
      </c>
      <c r="B28" s="68">
        <f>SUM(B5:B27)</f>
        <v>7643.1656</v>
      </c>
      <c r="C28" s="153" t="s">
        <v>97</v>
      </c>
      <c r="D28" s="153"/>
      <c r="E28" s="153"/>
      <c r="F28" s="68">
        <v>7643.1656</v>
      </c>
      <c r="G28" s="170"/>
      <c r="H28" s="170"/>
    </row>
    <row r="29" spans="1:8" ht="27.75" customHeight="1">
      <c r="A29" s="148" t="s">
        <v>98</v>
      </c>
      <c r="B29" s="68"/>
      <c r="C29" s="148" t="s">
        <v>99</v>
      </c>
      <c r="D29" s="148"/>
      <c r="E29" s="148"/>
      <c r="F29" s="68">
        <f>F30+F31+F32+F33</f>
        <v>0</v>
      </c>
      <c r="G29" s="170"/>
      <c r="H29" s="170"/>
    </row>
    <row r="30" spans="1:8" ht="16.5" customHeight="1">
      <c r="A30" s="148" t="s">
        <v>100</v>
      </c>
      <c r="B30" s="68">
        <f>B31+B32+B33</f>
        <v>0</v>
      </c>
      <c r="C30" s="148" t="s">
        <v>101</v>
      </c>
      <c r="D30" s="148"/>
      <c r="E30" s="148"/>
      <c r="F30" s="68"/>
      <c r="G30" s="170"/>
      <c r="H30" s="170"/>
    </row>
    <row r="31" spans="1:8" ht="16.5" customHeight="1">
      <c r="A31" s="148" t="s">
        <v>102</v>
      </c>
      <c r="B31" s="68"/>
      <c r="C31" s="148" t="s">
        <v>103</v>
      </c>
      <c r="D31" s="148"/>
      <c r="E31" s="148"/>
      <c r="F31" s="68"/>
      <c r="G31" s="170"/>
      <c r="H31" s="170"/>
    </row>
    <row r="32" spans="1:8" ht="16.5" customHeight="1">
      <c r="A32" s="148" t="s">
        <v>104</v>
      </c>
      <c r="B32" s="68"/>
      <c r="C32" s="148" t="s">
        <v>105</v>
      </c>
      <c r="D32" s="148"/>
      <c r="E32" s="148"/>
      <c r="F32" s="68"/>
      <c r="G32" s="170"/>
      <c r="H32" s="170"/>
    </row>
    <row r="33" spans="1:8" ht="16.5" customHeight="1">
      <c r="A33" s="148" t="s">
        <v>106</v>
      </c>
      <c r="B33" s="68"/>
      <c r="C33" s="148" t="s">
        <v>107</v>
      </c>
      <c r="D33" s="148"/>
      <c r="E33" s="148"/>
      <c r="F33" s="68"/>
      <c r="G33" s="170"/>
      <c r="H33" s="170"/>
    </row>
    <row r="34" spans="1:8" ht="16.5" customHeight="1">
      <c r="A34" s="174"/>
      <c r="B34" s="68"/>
      <c r="C34" s="148" t="s">
        <v>108</v>
      </c>
      <c r="D34" s="148"/>
      <c r="E34" s="148"/>
      <c r="F34" s="68">
        <f>F35+F36+F37</f>
        <v>0</v>
      </c>
      <c r="G34" s="170"/>
      <c r="H34" s="170"/>
    </row>
    <row r="35" spans="1:8" ht="16.5" customHeight="1">
      <c r="A35" s="149"/>
      <c r="B35" s="68"/>
      <c r="C35" s="148" t="s">
        <v>109</v>
      </c>
      <c r="D35" s="148"/>
      <c r="E35" s="148"/>
      <c r="F35" s="68"/>
      <c r="G35" s="170"/>
      <c r="H35" s="170"/>
    </row>
    <row r="36" spans="1:8" ht="16.5" customHeight="1">
      <c r="A36" s="146"/>
      <c r="B36" s="68"/>
      <c r="C36" s="148" t="s">
        <v>110</v>
      </c>
      <c r="D36" s="148"/>
      <c r="E36" s="148"/>
      <c r="F36" s="68"/>
      <c r="G36" s="170"/>
      <c r="H36" s="170"/>
    </row>
    <row r="37" spans="1:8" ht="16.5" customHeight="1">
      <c r="A37" s="146"/>
      <c r="B37" s="68"/>
      <c r="C37" s="148" t="s">
        <v>111</v>
      </c>
      <c r="D37" s="148"/>
      <c r="E37" s="148"/>
      <c r="F37" s="68"/>
      <c r="G37" s="170"/>
      <c r="H37" s="170"/>
    </row>
    <row r="38" spans="1:8" ht="16.5" customHeight="1">
      <c r="A38" s="153" t="s">
        <v>112</v>
      </c>
      <c r="B38" s="68">
        <f>B28+B29+B30</f>
        <v>7643.1656</v>
      </c>
      <c r="C38" s="153" t="s">
        <v>112</v>
      </c>
      <c r="D38" s="153"/>
      <c r="E38" s="153"/>
      <c r="F38" s="68">
        <v>7643.1656</v>
      </c>
      <c r="G38" s="170"/>
      <c r="H38" s="170"/>
    </row>
    <row r="39" spans="1:8" ht="14.25">
      <c r="A39" s="155"/>
      <c r="B39" s="142"/>
      <c r="C39" s="142"/>
      <c r="D39" s="142"/>
      <c r="E39" s="142"/>
      <c r="F39" s="142"/>
      <c r="G39" s="170"/>
      <c r="H39" s="170"/>
    </row>
    <row r="40" spans="1:8" ht="14.25">
      <c r="A40" s="142"/>
      <c r="B40" s="142"/>
      <c r="C40" s="142"/>
      <c r="D40" s="142"/>
      <c r="E40" s="142"/>
      <c r="F40" s="142"/>
      <c r="G40" s="170"/>
      <c r="H40" s="170"/>
    </row>
    <row r="41" spans="1:8" ht="14.25">
      <c r="A41" s="142"/>
      <c r="B41" s="142"/>
      <c r="C41" s="142"/>
      <c r="D41" s="142"/>
      <c r="E41" s="142"/>
      <c r="F41" s="142"/>
      <c r="G41" s="170"/>
      <c r="H41" s="170"/>
    </row>
    <row r="42" spans="1:8" ht="14.25">
      <c r="A42" s="142"/>
      <c r="B42" s="142"/>
      <c r="C42" s="142"/>
      <c r="D42" s="142"/>
      <c r="E42" s="142"/>
      <c r="F42" s="142"/>
      <c r="G42" s="170"/>
      <c r="H42" s="170"/>
    </row>
    <row r="43" spans="1:8" ht="14.25">
      <c r="A43" s="142"/>
      <c r="B43" s="142"/>
      <c r="C43" s="142"/>
      <c r="D43" s="142"/>
      <c r="E43" s="142"/>
      <c r="F43" s="142"/>
      <c r="G43" s="170"/>
      <c r="H43" s="170"/>
    </row>
  </sheetData>
  <sheetProtection/>
  <mergeCells count="17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G18:H19"/>
    <mergeCell ref="G8:H10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4">
      <selection activeCell="D11" sqref="D11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89" t="s">
        <v>114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1" t="s">
        <v>40</v>
      </c>
    </row>
    <row r="3" spans="1:13" ht="18" customHeight="1">
      <c r="A3" s="162" t="s">
        <v>115</v>
      </c>
      <c r="B3" s="162" t="s">
        <v>116</v>
      </c>
      <c r="C3" s="162" t="s">
        <v>117</v>
      </c>
      <c r="D3" s="162"/>
      <c r="E3" s="162"/>
      <c r="F3" s="162"/>
      <c r="G3" s="162"/>
      <c r="H3" s="162"/>
      <c r="I3" s="162"/>
      <c r="J3" s="162"/>
      <c r="K3" s="162"/>
      <c r="L3" s="162"/>
      <c r="M3" s="22"/>
    </row>
    <row r="4" spans="1:13" ht="30" customHeight="1">
      <c r="A4" s="162"/>
      <c r="B4" s="162"/>
      <c r="C4" s="163" t="s">
        <v>118</v>
      </c>
      <c r="D4" s="163" t="s">
        <v>119</v>
      </c>
      <c r="E4" s="163" t="s">
        <v>120</v>
      </c>
      <c r="F4" s="163" t="s">
        <v>121</v>
      </c>
      <c r="G4" s="163" t="s">
        <v>122</v>
      </c>
      <c r="H4" s="163" t="s">
        <v>123</v>
      </c>
      <c r="I4" s="163" t="s">
        <v>124</v>
      </c>
      <c r="J4" s="163" t="s">
        <v>98</v>
      </c>
      <c r="K4" s="163" t="s">
        <v>125</v>
      </c>
      <c r="L4" s="163" t="s">
        <v>126</v>
      </c>
      <c r="M4" s="163" t="s">
        <v>127</v>
      </c>
    </row>
    <row r="5" spans="1:13" ht="22.5" customHeight="1">
      <c r="A5" s="94" t="s">
        <v>128</v>
      </c>
      <c r="B5" s="94" t="s">
        <v>128</v>
      </c>
      <c r="C5" s="94">
        <v>2</v>
      </c>
      <c r="D5" s="94">
        <v>3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</row>
    <row r="6" spans="1:13" ht="22.5" customHeight="1">
      <c r="A6" s="97" t="s">
        <v>129</v>
      </c>
      <c r="B6" s="97" t="s">
        <v>130</v>
      </c>
      <c r="C6" s="164">
        <f>D6+E6+F6+G6+H6+I6+J6+K6+L6+M6</f>
        <v>7643.1656</v>
      </c>
      <c r="D6" s="165">
        <v>7643.1656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97"/>
      <c r="B7" s="97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97"/>
      <c r="B8" s="97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97"/>
      <c r="B9" s="97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97"/>
      <c r="B10" s="97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97"/>
      <c r="B11" s="97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97"/>
      <c r="B12" s="97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97"/>
      <c r="B13" s="97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97"/>
      <c r="B14" s="97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97"/>
      <c r="B15" s="97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97"/>
      <c r="B16" s="97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14" sqref="E14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89" t="s">
        <v>114</v>
      </c>
      <c r="B2" s="89"/>
      <c r="C2" s="89"/>
      <c r="D2" s="89"/>
      <c r="E2" s="89"/>
      <c r="F2" s="89"/>
      <c r="G2" s="89"/>
      <c r="H2" s="89"/>
      <c r="I2" s="89"/>
      <c r="J2" s="89"/>
      <c r="K2" s="91" t="s">
        <v>40</v>
      </c>
    </row>
    <row r="3" spans="1:11" ht="15" customHeight="1">
      <c r="A3" s="162" t="s">
        <v>115</v>
      </c>
      <c r="B3" s="162" t="s">
        <v>116</v>
      </c>
      <c r="C3" s="162" t="s">
        <v>117</v>
      </c>
      <c r="D3" s="162"/>
      <c r="E3" s="162"/>
      <c r="F3" s="162"/>
      <c r="G3" s="162"/>
      <c r="H3" s="162"/>
      <c r="I3" s="162"/>
      <c r="J3" s="162"/>
      <c r="K3" s="162"/>
    </row>
    <row r="4" spans="1:11" ht="30" customHeight="1">
      <c r="A4" s="162"/>
      <c r="B4" s="162"/>
      <c r="C4" s="163" t="s">
        <v>118</v>
      </c>
      <c r="D4" s="163" t="s">
        <v>132</v>
      </c>
      <c r="E4" s="163" t="s">
        <v>120</v>
      </c>
      <c r="F4" s="163" t="s">
        <v>122</v>
      </c>
      <c r="G4" s="163" t="s">
        <v>123</v>
      </c>
      <c r="H4" s="163" t="s">
        <v>124</v>
      </c>
      <c r="I4" s="163" t="s">
        <v>126</v>
      </c>
      <c r="J4" s="163" t="s">
        <v>127</v>
      </c>
      <c r="K4" s="163" t="s">
        <v>125</v>
      </c>
    </row>
    <row r="5" spans="1:11" ht="21.75" customHeight="1">
      <c r="A5" s="94" t="s">
        <v>128</v>
      </c>
      <c r="B5" s="94" t="s">
        <v>128</v>
      </c>
      <c r="C5" s="94">
        <v>2</v>
      </c>
      <c r="D5" s="94">
        <v>3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</row>
    <row r="6" spans="1:11" ht="21.75" customHeight="1">
      <c r="A6" s="97" t="s">
        <v>129</v>
      </c>
      <c r="B6" s="97" t="s">
        <v>130</v>
      </c>
      <c r="C6" s="164">
        <v>7643.1656</v>
      </c>
      <c r="D6" s="164">
        <v>7643.1656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97"/>
      <c r="B7" s="97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97"/>
      <c r="B8" s="97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97"/>
      <c r="B9" s="97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97"/>
      <c r="B10" s="97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97"/>
      <c r="B11" s="97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97"/>
      <c r="B12" s="97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97"/>
      <c r="B13" s="97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97"/>
      <c r="B14" s="97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97"/>
      <c r="B15" s="97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97"/>
      <c r="B16" s="97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C16">
      <selection activeCell="I18" sqref="I18"/>
    </sheetView>
  </sheetViews>
  <sheetFormatPr defaultColWidth="9.00390625" defaultRowHeight="14.25"/>
  <cols>
    <col min="1" max="1" width="16.875" style="0" customWidth="1"/>
    <col min="2" max="2" width="8.253906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4.25">
      <c r="A2" s="141" t="s">
        <v>114</v>
      </c>
      <c r="B2" s="142"/>
      <c r="C2" s="142"/>
      <c r="D2" s="142"/>
      <c r="E2" s="142"/>
      <c r="F2" s="142"/>
      <c r="G2" s="143"/>
      <c r="H2" s="142"/>
      <c r="I2" s="158" t="s">
        <v>40</v>
      </c>
      <c r="J2" s="158"/>
    </row>
    <row r="3" spans="1:10" ht="14.25">
      <c r="A3" s="190" t="s">
        <v>41</v>
      </c>
      <c r="B3" s="144"/>
      <c r="C3" s="190" t="s">
        <v>42</v>
      </c>
      <c r="D3" s="144"/>
      <c r="E3" s="144"/>
      <c r="F3" s="144"/>
      <c r="G3" s="144"/>
      <c r="H3" s="144"/>
      <c r="I3" s="144"/>
      <c r="J3" s="144"/>
    </row>
    <row r="4" spans="1:10" ht="14.25">
      <c r="A4" s="190" t="s">
        <v>43</v>
      </c>
      <c r="B4" s="145" t="s">
        <v>44</v>
      </c>
      <c r="C4" s="190" t="s">
        <v>45</v>
      </c>
      <c r="D4" s="144" t="s">
        <v>44</v>
      </c>
      <c r="E4" s="144"/>
      <c r="F4" s="144"/>
      <c r="G4" s="187" t="s">
        <v>134</v>
      </c>
      <c r="H4" s="144" t="s">
        <v>44</v>
      </c>
      <c r="I4" s="144"/>
      <c r="J4" s="144"/>
    </row>
    <row r="5" spans="1:10" ht="36">
      <c r="A5" s="144"/>
      <c r="B5" s="145"/>
      <c r="C5" s="144"/>
      <c r="D5" s="146" t="s">
        <v>135</v>
      </c>
      <c r="E5" s="146" t="s">
        <v>136</v>
      </c>
      <c r="F5" s="146" t="s">
        <v>137</v>
      </c>
      <c r="G5" s="146"/>
      <c r="H5" s="147" t="s">
        <v>135</v>
      </c>
      <c r="I5" s="147" t="s">
        <v>136</v>
      </c>
      <c r="J5" s="147" t="s">
        <v>137</v>
      </c>
    </row>
    <row r="6" spans="1:10" ht="23.25" customHeight="1">
      <c r="A6" s="148" t="s">
        <v>138</v>
      </c>
      <c r="B6" s="68">
        <v>7643.1656</v>
      </c>
      <c r="C6" s="189" t="s">
        <v>48</v>
      </c>
      <c r="D6" s="68">
        <f>E6+F6</f>
        <v>0</v>
      </c>
      <c r="E6" s="68"/>
      <c r="F6" s="68"/>
      <c r="G6" s="189" t="s">
        <v>49</v>
      </c>
      <c r="H6" s="68">
        <f aca="true" t="shared" si="0" ref="H6:H11">I6+J6</f>
        <v>6044.1656</v>
      </c>
      <c r="I6" s="68">
        <v>6044.1656</v>
      </c>
      <c r="J6" s="68">
        <f>J7+J8</f>
        <v>0</v>
      </c>
    </row>
    <row r="7" spans="1:10" ht="23.25" customHeight="1">
      <c r="A7" s="148" t="s">
        <v>139</v>
      </c>
      <c r="B7" s="68"/>
      <c r="C7" s="189" t="s">
        <v>51</v>
      </c>
      <c r="D7" s="68">
        <f aca="true" t="shared" si="1" ref="D7:D28">E7+F7</f>
        <v>0</v>
      </c>
      <c r="E7" s="68"/>
      <c r="F7" s="68"/>
      <c r="G7" s="148" t="s">
        <v>52</v>
      </c>
      <c r="H7" s="68">
        <f t="shared" si="0"/>
        <v>5955.4156</v>
      </c>
      <c r="I7" s="68">
        <v>5955.4156</v>
      </c>
      <c r="J7" s="68"/>
    </row>
    <row r="8" spans="1:10" ht="23.25" customHeight="1">
      <c r="A8" s="148"/>
      <c r="B8" s="68"/>
      <c r="C8" s="189" t="s">
        <v>54</v>
      </c>
      <c r="D8" s="68">
        <f t="shared" si="1"/>
        <v>0</v>
      </c>
      <c r="E8" s="68"/>
      <c r="F8" s="68"/>
      <c r="G8" s="148" t="s">
        <v>55</v>
      </c>
      <c r="H8" s="68">
        <f t="shared" si="0"/>
        <v>88.75</v>
      </c>
      <c r="I8" s="68">
        <v>88.75</v>
      </c>
      <c r="J8" s="68"/>
    </row>
    <row r="9" spans="1:10" ht="23.25" customHeight="1">
      <c r="A9" s="149"/>
      <c r="B9" s="68"/>
      <c r="C9" s="189" t="s">
        <v>57</v>
      </c>
      <c r="D9" s="68">
        <f t="shared" si="1"/>
        <v>0</v>
      </c>
      <c r="E9" s="68"/>
      <c r="F9" s="68"/>
      <c r="G9" s="150" t="s">
        <v>58</v>
      </c>
      <c r="H9" s="151">
        <f t="shared" si="0"/>
        <v>1599</v>
      </c>
      <c r="I9" s="151">
        <v>1599</v>
      </c>
      <c r="J9" s="68"/>
    </row>
    <row r="10" spans="1:12" ht="23.25" customHeight="1">
      <c r="A10" s="149"/>
      <c r="B10" s="68"/>
      <c r="C10" s="189" t="s">
        <v>60</v>
      </c>
      <c r="D10" s="68">
        <f t="shared" si="1"/>
        <v>0</v>
      </c>
      <c r="E10" s="68"/>
      <c r="F10" s="68"/>
      <c r="G10" s="150" t="s">
        <v>61</v>
      </c>
      <c r="H10" s="151">
        <f t="shared" si="0"/>
        <v>0</v>
      </c>
      <c r="I10" s="151"/>
      <c r="J10" s="68"/>
      <c r="K10" s="159" t="s">
        <v>140</v>
      </c>
      <c r="L10" s="159"/>
    </row>
    <row r="11" spans="1:12" ht="23.25" customHeight="1">
      <c r="A11" s="149"/>
      <c r="B11" s="68"/>
      <c r="C11" s="189" t="s">
        <v>63</v>
      </c>
      <c r="D11" s="68">
        <f t="shared" si="1"/>
        <v>0</v>
      </c>
      <c r="E11" s="68"/>
      <c r="F11" s="68"/>
      <c r="G11" s="150" t="s">
        <v>64</v>
      </c>
      <c r="H11" s="151">
        <f t="shared" si="0"/>
        <v>1599</v>
      </c>
      <c r="I11" s="151">
        <v>1599</v>
      </c>
      <c r="J11" s="68"/>
      <c r="K11" s="159"/>
      <c r="L11" s="159"/>
    </row>
    <row r="12" spans="1:12" ht="23.25" customHeight="1">
      <c r="A12" s="148"/>
      <c r="B12" s="68"/>
      <c r="C12" s="189" t="s">
        <v>66</v>
      </c>
      <c r="D12" s="68">
        <f t="shared" si="1"/>
        <v>0</v>
      </c>
      <c r="E12" s="68"/>
      <c r="F12" s="68"/>
      <c r="G12" s="148"/>
      <c r="H12" s="68"/>
      <c r="I12" s="68"/>
      <c r="J12" s="68"/>
      <c r="K12" s="159"/>
      <c r="L12" s="159"/>
    </row>
    <row r="13" spans="1:10" ht="23.25" customHeight="1">
      <c r="A13" s="148"/>
      <c r="B13" s="68"/>
      <c r="C13" s="189" t="s">
        <v>68</v>
      </c>
      <c r="D13" s="68">
        <f t="shared" si="1"/>
        <v>0</v>
      </c>
      <c r="E13" s="68"/>
      <c r="F13" s="68"/>
      <c r="G13" s="148"/>
      <c r="H13" s="68"/>
      <c r="I13" s="68"/>
      <c r="J13" s="68"/>
    </row>
    <row r="14" spans="1:10" ht="23.25" customHeight="1">
      <c r="A14" s="149"/>
      <c r="B14" s="68"/>
      <c r="C14" s="189" t="s">
        <v>70</v>
      </c>
      <c r="D14" s="68">
        <f t="shared" si="1"/>
        <v>7643.1656</v>
      </c>
      <c r="E14" s="68">
        <v>7643.1656</v>
      </c>
      <c r="F14" s="68"/>
      <c r="G14" s="148"/>
      <c r="H14" s="68"/>
      <c r="I14" s="68"/>
      <c r="J14" s="68"/>
    </row>
    <row r="15" spans="1:10" ht="23.25" customHeight="1">
      <c r="A15" s="146"/>
      <c r="B15" s="68"/>
      <c r="C15" s="189" t="s">
        <v>72</v>
      </c>
      <c r="D15" s="68">
        <f t="shared" si="1"/>
        <v>0</v>
      </c>
      <c r="E15" s="68"/>
      <c r="F15" s="68"/>
      <c r="G15" s="146"/>
      <c r="H15" s="68"/>
      <c r="I15" s="68"/>
      <c r="J15" s="68"/>
    </row>
    <row r="16" spans="1:10" ht="23.25" customHeight="1">
      <c r="A16" s="146"/>
      <c r="B16" s="68"/>
      <c r="C16" s="189" t="s">
        <v>73</v>
      </c>
      <c r="D16" s="68">
        <f t="shared" si="1"/>
        <v>0</v>
      </c>
      <c r="E16" s="68"/>
      <c r="F16" s="68"/>
      <c r="G16" s="148" t="s">
        <v>74</v>
      </c>
      <c r="H16" s="68">
        <f>I16+J16</f>
        <v>7643.1656</v>
      </c>
      <c r="I16" s="68">
        <v>7643.1656</v>
      </c>
      <c r="J16" s="68">
        <f>SUM(J17:J24)</f>
        <v>0</v>
      </c>
    </row>
    <row r="17" spans="1:10" ht="23.25" customHeight="1">
      <c r="A17" s="146"/>
      <c r="B17" s="68"/>
      <c r="C17" s="189" t="s">
        <v>75</v>
      </c>
      <c r="D17" s="68">
        <f t="shared" si="1"/>
        <v>0</v>
      </c>
      <c r="E17" s="68"/>
      <c r="F17" s="68"/>
      <c r="G17" s="150" t="s">
        <v>78</v>
      </c>
      <c r="H17" s="151">
        <f>I17+J17</f>
        <v>5955.4156</v>
      </c>
      <c r="I17" s="151">
        <v>5955.4156</v>
      </c>
      <c r="J17" s="160"/>
    </row>
    <row r="18" spans="1:12" ht="23.25" customHeight="1">
      <c r="A18" s="146"/>
      <c r="B18" s="68"/>
      <c r="C18" s="189" t="s">
        <v>77</v>
      </c>
      <c r="D18" s="68">
        <f t="shared" si="1"/>
        <v>0</v>
      </c>
      <c r="E18" s="68"/>
      <c r="F18" s="68"/>
      <c r="G18" s="150" t="s">
        <v>80</v>
      </c>
      <c r="H18" s="151">
        <f aca="true" t="shared" si="2" ref="H18:H24">I18+J18</f>
        <v>230.13</v>
      </c>
      <c r="I18" s="151">
        <v>230.13</v>
      </c>
      <c r="J18" s="160"/>
      <c r="K18" s="161"/>
      <c r="L18" s="161"/>
    </row>
    <row r="19" spans="1:12" ht="23.25" customHeight="1">
      <c r="A19" s="146"/>
      <c r="B19" s="68"/>
      <c r="C19" s="189" t="s">
        <v>79</v>
      </c>
      <c r="D19" s="68">
        <f t="shared" si="1"/>
        <v>0</v>
      </c>
      <c r="E19" s="68"/>
      <c r="F19" s="68"/>
      <c r="G19" s="150" t="s">
        <v>82</v>
      </c>
      <c r="H19" s="151">
        <f t="shared" si="2"/>
        <v>952.62</v>
      </c>
      <c r="I19" s="151">
        <v>952.62</v>
      </c>
      <c r="J19" s="160"/>
      <c r="K19" s="161"/>
      <c r="L19" s="161"/>
    </row>
    <row r="20" spans="1:10" ht="23.25" customHeight="1">
      <c r="A20" s="146"/>
      <c r="B20" s="68"/>
      <c r="C20" s="189" t="s">
        <v>81</v>
      </c>
      <c r="D20" s="68">
        <f t="shared" si="1"/>
        <v>0</v>
      </c>
      <c r="E20" s="68"/>
      <c r="F20" s="68"/>
      <c r="G20" s="150" t="s">
        <v>84</v>
      </c>
      <c r="H20" s="151">
        <f t="shared" si="2"/>
        <v>0</v>
      </c>
      <c r="I20" s="151"/>
      <c r="J20" s="68"/>
    </row>
    <row r="21" spans="1:10" ht="23.25" customHeight="1">
      <c r="A21" s="146"/>
      <c r="B21" s="68"/>
      <c r="C21" s="189" t="s">
        <v>83</v>
      </c>
      <c r="D21" s="68">
        <f t="shared" si="1"/>
        <v>0</v>
      </c>
      <c r="E21" s="68"/>
      <c r="F21" s="68"/>
      <c r="G21" s="150" t="s">
        <v>86</v>
      </c>
      <c r="H21" s="151">
        <f t="shared" si="2"/>
        <v>0</v>
      </c>
      <c r="I21" s="151"/>
      <c r="J21" s="68"/>
    </row>
    <row r="22" spans="1:10" ht="23.25" customHeight="1">
      <c r="A22" s="146"/>
      <c r="B22" s="68"/>
      <c r="C22" s="148" t="s">
        <v>85</v>
      </c>
      <c r="D22" s="68">
        <f t="shared" si="1"/>
        <v>0</v>
      </c>
      <c r="E22" s="68"/>
      <c r="F22" s="68"/>
      <c r="G22" s="150" t="s">
        <v>88</v>
      </c>
      <c r="H22" s="151">
        <f t="shared" si="2"/>
        <v>0</v>
      </c>
      <c r="I22" s="151"/>
      <c r="J22" s="68"/>
    </row>
    <row r="23" spans="1:10" ht="23.25" customHeight="1">
      <c r="A23" s="146"/>
      <c r="B23" s="68"/>
      <c r="C23" s="189" t="s">
        <v>87</v>
      </c>
      <c r="D23" s="68">
        <f t="shared" si="1"/>
        <v>0</v>
      </c>
      <c r="E23" s="68"/>
      <c r="F23" s="68"/>
      <c r="G23" s="150" t="s">
        <v>90</v>
      </c>
      <c r="H23" s="151">
        <f t="shared" si="2"/>
        <v>505</v>
      </c>
      <c r="I23" s="151">
        <v>505</v>
      </c>
      <c r="J23" s="68"/>
    </row>
    <row r="24" spans="1:10" ht="23.25" customHeight="1">
      <c r="A24" s="146"/>
      <c r="B24" s="68"/>
      <c r="C24" s="189" t="s">
        <v>89</v>
      </c>
      <c r="D24" s="68">
        <f t="shared" si="1"/>
        <v>0</v>
      </c>
      <c r="E24" s="68"/>
      <c r="F24" s="68"/>
      <c r="G24" s="150" t="s">
        <v>92</v>
      </c>
      <c r="H24" s="151">
        <f t="shared" si="2"/>
        <v>0</v>
      </c>
      <c r="I24" s="151"/>
      <c r="J24" s="68"/>
    </row>
    <row r="25" spans="1:10" ht="23.25" customHeight="1">
      <c r="A25" s="146"/>
      <c r="B25" s="68"/>
      <c r="C25" s="148" t="s">
        <v>91</v>
      </c>
      <c r="D25" s="68">
        <f t="shared" si="1"/>
        <v>0</v>
      </c>
      <c r="E25" s="68"/>
      <c r="F25" s="68"/>
      <c r="G25" s="148"/>
      <c r="H25" s="68"/>
      <c r="I25" s="68"/>
      <c r="J25" s="68"/>
    </row>
    <row r="26" spans="1:10" ht="23.25" customHeight="1">
      <c r="A26" s="146"/>
      <c r="B26" s="68"/>
      <c r="C26" s="189" t="s">
        <v>93</v>
      </c>
      <c r="D26" s="68">
        <f t="shared" si="1"/>
        <v>0</v>
      </c>
      <c r="E26" s="68"/>
      <c r="F26" s="68"/>
      <c r="G26" s="148"/>
      <c r="H26" s="68"/>
      <c r="I26" s="68"/>
      <c r="J26" s="68"/>
    </row>
    <row r="27" spans="1:10" ht="23.25" customHeight="1">
      <c r="A27" s="146"/>
      <c r="B27" s="68"/>
      <c r="C27" s="189" t="s">
        <v>94</v>
      </c>
      <c r="D27" s="68">
        <f t="shared" si="1"/>
        <v>0</v>
      </c>
      <c r="E27" s="68"/>
      <c r="F27" s="68"/>
      <c r="G27" s="148"/>
      <c r="H27" s="68"/>
      <c r="I27" s="68"/>
      <c r="J27" s="68"/>
    </row>
    <row r="28" spans="1:10" ht="23.25" customHeight="1">
      <c r="A28" s="146"/>
      <c r="B28" s="68"/>
      <c r="C28" s="189" t="s">
        <v>95</v>
      </c>
      <c r="D28" s="68">
        <f t="shared" si="1"/>
        <v>0</v>
      </c>
      <c r="E28" s="68"/>
      <c r="F28" s="68"/>
      <c r="G28" s="152"/>
      <c r="H28" s="68"/>
      <c r="I28" s="68"/>
      <c r="J28" s="68"/>
    </row>
    <row r="29" spans="1:10" ht="23.25" customHeight="1">
      <c r="A29" s="191" t="s">
        <v>96</v>
      </c>
      <c r="B29" s="68">
        <f>B6+B7</f>
        <v>7643.1656</v>
      </c>
      <c r="C29" s="153" t="s">
        <v>97</v>
      </c>
      <c r="D29" s="153"/>
      <c r="E29" s="153"/>
      <c r="F29" s="153"/>
      <c r="G29" s="153"/>
      <c r="H29" s="68">
        <f>H16</f>
        <v>7643.1656</v>
      </c>
      <c r="I29" s="68">
        <f>I16</f>
        <v>7643.1656</v>
      </c>
      <c r="J29" s="68">
        <f>J16</f>
        <v>0</v>
      </c>
    </row>
    <row r="30" spans="1:10" ht="23.25" customHeight="1">
      <c r="A30" s="148" t="s">
        <v>141</v>
      </c>
      <c r="B30" s="68">
        <f>B31+B32</f>
        <v>0</v>
      </c>
      <c r="C30" s="148" t="s">
        <v>142</v>
      </c>
      <c r="D30" s="148"/>
      <c r="E30" s="148"/>
      <c r="F30" s="148"/>
      <c r="G30" s="148"/>
      <c r="H30" s="68">
        <f>I30+J30</f>
        <v>0</v>
      </c>
      <c r="I30" s="68">
        <f>I31+I32</f>
        <v>0</v>
      </c>
      <c r="J30" s="68">
        <f>J31+J32</f>
        <v>0</v>
      </c>
    </row>
    <row r="31" spans="1:10" ht="23.25" customHeight="1">
      <c r="A31" s="148" t="s">
        <v>138</v>
      </c>
      <c r="B31" s="68"/>
      <c r="C31" s="148" t="s">
        <v>143</v>
      </c>
      <c r="D31" s="148"/>
      <c r="E31" s="148"/>
      <c r="F31" s="148"/>
      <c r="G31" s="148"/>
      <c r="H31" s="68">
        <f>I31+J31</f>
        <v>0</v>
      </c>
      <c r="I31" s="68"/>
      <c r="J31" s="68"/>
    </row>
    <row r="32" spans="1:10" ht="23.25" customHeight="1">
      <c r="A32" s="148" t="s">
        <v>139</v>
      </c>
      <c r="B32" s="68"/>
      <c r="C32" s="148" t="s">
        <v>144</v>
      </c>
      <c r="D32" s="148"/>
      <c r="E32" s="148"/>
      <c r="F32" s="148"/>
      <c r="G32" s="148"/>
      <c r="H32" s="68">
        <f>I32+J32</f>
        <v>0</v>
      </c>
      <c r="I32" s="68"/>
      <c r="J32" s="68"/>
    </row>
    <row r="33" spans="1:10" ht="23.25" customHeight="1">
      <c r="A33" s="153" t="s">
        <v>112</v>
      </c>
      <c r="B33" s="68">
        <f>B29+B30</f>
        <v>7643.1656</v>
      </c>
      <c r="C33" s="154" t="s">
        <v>112</v>
      </c>
      <c r="D33" s="154"/>
      <c r="E33" s="154"/>
      <c r="F33" s="154"/>
      <c r="G33" s="154"/>
      <c r="H33" s="68">
        <f>I33+J33</f>
        <v>7643.1656</v>
      </c>
      <c r="I33" s="68">
        <f>I29+I30</f>
        <v>7643.1656</v>
      </c>
      <c r="J33" s="68">
        <f>J29+J30</f>
        <v>0</v>
      </c>
    </row>
    <row r="34" spans="1:10" ht="14.25">
      <c r="A34" s="155"/>
      <c r="B34" s="156"/>
      <c r="C34" s="156"/>
      <c r="D34" s="156"/>
      <c r="E34" s="156"/>
      <c r="F34" s="156"/>
      <c r="G34" s="157"/>
      <c r="H34" s="156"/>
      <c r="I34" s="156"/>
      <c r="J34" s="156"/>
    </row>
    <row r="35" spans="1:10" ht="14.25">
      <c r="A35" s="142"/>
      <c r="B35" s="156"/>
      <c r="C35" s="156"/>
      <c r="D35" s="156"/>
      <c r="E35" s="156"/>
      <c r="F35" s="156"/>
      <c r="G35" s="157"/>
      <c r="H35" s="156"/>
      <c r="I35" s="156"/>
      <c r="J35" s="156"/>
    </row>
  </sheetData>
  <sheetProtection/>
  <mergeCells count="17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K18:L19"/>
    <mergeCell ref="K10:L12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28">
      <selection activeCell="F30" sqref="F30"/>
    </sheetView>
  </sheetViews>
  <sheetFormatPr defaultColWidth="6.875" defaultRowHeight="12.75" customHeight="1"/>
  <cols>
    <col min="1" max="3" width="6.00390625" style="14" customWidth="1"/>
    <col min="4" max="4" width="19.00390625" style="14" customWidth="1"/>
    <col min="5" max="5" width="9.50390625" style="120" customWidth="1"/>
    <col min="6" max="6" width="9.875" style="120" customWidth="1"/>
    <col min="7" max="7" width="13.625" style="120" customWidth="1"/>
    <col min="8" max="8" width="11.25390625" style="14" customWidth="1"/>
    <col min="9" max="11" width="13.625" style="14" customWidth="1"/>
    <col min="12" max="16384" width="6.875" style="14" customWidth="1"/>
  </cols>
  <sheetData>
    <row r="1" spans="1:11" ht="28.5" customHeight="1">
      <c r="A1" s="121" t="s">
        <v>145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2.5" customHeight="1">
      <c r="A2" s="89" t="s">
        <v>114</v>
      </c>
      <c r="C2" s="122"/>
      <c r="D2" s="122"/>
      <c r="G2" s="88"/>
      <c r="K2" s="14" t="s">
        <v>40</v>
      </c>
    </row>
    <row r="3" spans="1:11" ht="24" customHeight="1">
      <c r="A3" s="123" t="s">
        <v>146</v>
      </c>
      <c r="B3" s="124"/>
      <c r="C3" s="125"/>
      <c r="D3" s="101" t="s">
        <v>147</v>
      </c>
      <c r="E3" s="126" t="s">
        <v>148</v>
      </c>
      <c r="F3" s="126" t="s">
        <v>149</v>
      </c>
      <c r="G3" s="126" t="s">
        <v>150</v>
      </c>
      <c r="H3" s="126" t="s">
        <v>151</v>
      </c>
      <c r="I3" s="126" t="s">
        <v>152</v>
      </c>
      <c r="J3" s="126" t="s">
        <v>153</v>
      </c>
      <c r="K3" s="101" t="s">
        <v>154</v>
      </c>
    </row>
    <row r="4" spans="1:11" ht="24" customHeight="1">
      <c r="A4" s="101" t="s">
        <v>155</v>
      </c>
      <c r="B4" s="101" t="s">
        <v>156</v>
      </c>
      <c r="C4" s="101" t="s">
        <v>157</v>
      </c>
      <c r="D4" s="102"/>
      <c r="E4" s="127"/>
      <c r="F4" s="127"/>
      <c r="G4" s="127"/>
      <c r="H4" s="127"/>
      <c r="I4" s="127"/>
      <c r="J4" s="127"/>
      <c r="K4" s="101"/>
    </row>
    <row r="5" spans="1:11" ht="30.75" customHeight="1">
      <c r="A5" s="128" t="s">
        <v>158</v>
      </c>
      <c r="B5" s="128" t="s">
        <v>159</v>
      </c>
      <c r="C5" s="128" t="s">
        <v>159</v>
      </c>
      <c r="D5" s="102" t="s">
        <v>160</v>
      </c>
      <c r="E5" s="129">
        <f>SUM(F5:J5)</f>
        <v>191.8996</v>
      </c>
      <c r="F5" s="129">
        <v>191.8996</v>
      </c>
      <c r="G5" s="130"/>
      <c r="H5" s="25"/>
      <c r="I5" s="101"/>
      <c r="J5" s="101"/>
      <c r="K5" s="102"/>
    </row>
    <row r="6" spans="1:11" ht="30.75" customHeight="1">
      <c r="A6" s="128" t="s">
        <v>158</v>
      </c>
      <c r="B6" s="128" t="s">
        <v>159</v>
      </c>
      <c r="C6" s="128" t="s">
        <v>159</v>
      </c>
      <c r="D6" s="102" t="s">
        <v>160</v>
      </c>
      <c r="E6" s="129">
        <f aca="true" t="shared" si="0" ref="E6:E24">SUM(F6:J6)</f>
        <v>43.4</v>
      </c>
      <c r="F6" s="129">
        <v>23.4</v>
      </c>
      <c r="G6" s="130">
        <v>20</v>
      </c>
      <c r="H6" s="23"/>
      <c r="I6" s="101"/>
      <c r="J6" s="101"/>
      <c r="K6" s="102"/>
    </row>
    <row r="7" spans="1:11" ht="30.75" customHeight="1">
      <c r="A7" s="128" t="s">
        <v>158</v>
      </c>
      <c r="B7" s="128" t="s">
        <v>161</v>
      </c>
      <c r="C7" s="128" t="s">
        <v>162</v>
      </c>
      <c r="D7" s="102" t="s">
        <v>160</v>
      </c>
      <c r="E7" s="129">
        <f t="shared" si="0"/>
        <v>300</v>
      </c>
      <c r="F7" s="131"/>
      <c r="G7" s="129">
        <v>300</v>
      </c>
      <c r="H7" s="23"/>
      <c r="I7" s="101"/>
      <c r="J7" s="101"/>
      <c r="K7" s="102"/>
    </row>
    <row r="8" spans="1:11" ht="30.75" customHeight="1">
      <c r="A8" s="128" t="s">
        <v>163</v>
      </c>
      <c r="B8" s="128" t="s">
        <v>164</v>
      </c>
      <c r="C8" s="128" t="s">
        <v>165</v>
      </c>
      <c r="D8" s="132" t="s">
        <v>166</v>
      </c>
      <c r="E8" s="129">
        <f t="shared" si="0"/>
        <v>205</v>
      </c>
      <c r="F8" s="131"/>
      <c r="G8" s="129">
        <v>205</v>
      </c>
      <c r="H8" s="23"/>
      <c r="I8" s="101"/>
      <c r="J8" s="101"/>
      <c r="K8" s="102"/>
    </row>
    <row r="9" spans="1:11" ht="30.75" customHeight="1">
      <c r="A9" s="128" t="s">
        <v>158</v>
      </c>
      <c r="B9" s="128" t="s">
        <v>167</v>
      </c>
      <c r="C9" s="128" t="s">
        <v>168</v>
      </c>
      <c r="D9" s="133" t="s">
        <v>169</v>
      </c>
      <c r="E9" s="129">
        <f t="shared" si="0"/>
        <v>124.9008</v>
      </c>
      <c r="F9" s="129">
        <v>124.9008</v>
      </c>
      <c r="G9" s="130"/>
      <c r="H9" s="23"/>
      <c r="I9" s="101"/>
      <c r="J9" s="101"/>
      <c r="K9" s="102"/>
    </row>
    <row r="10" spans="1:11" ht="30.75" customHeight="1">
      <c r="A10" s="128" t="s">
        <v>158</v>
      </c>
      <c r="B10" s="128" t="s">
        <v>167</v>
      </c>
      <c r="C10" s="128" t="s">
        <v>168</v>
      </c>
      <c r="D10" s="133" t="s">
        <v>169</v>
      </c>
      <c r="E10" s="129">
        <f t="shared" si="0"/>
        <v>33.3</v>
      </c>
      <c r="F10" s="129">
        <v>3.3</v>
      </c>
      <c r="G10" s="130">
        <v>30</v>
      </c>
      <c r="H10" s="23"/>
      <c r="I10" s="101"/>
      <c r="J10" s="101"/>
      <c r="K10" s="102"/>
    </row>
    <row r="11" spans="1:11" ht="270" customHeight="1">
      <c r="A11" s="128" t="s">
        <v>158</v>
      </c>
      <c r="B11" s="128" t="s">
        <v>164</v>
      </c>
      <c r="C11" s="128" t="s">
        <v>165</v>
      </c>
      <c r="D11" s="132" t="s">
        <v>166</v>
      </c>
      <c r="E11" s="129">
        <f t="shared" si="0"/>
        <v>951</v>
      </c>
      <c r="F11" s="134"/>
      <c r="G11" s="129">
        <v>951</v>
      </c>
      <c r="H11" s="23"/>
      <c r="I11" s="101"/>
      <c r="J11" s="101"/>
      <c r="K11" s="117" t="s">
        <v>170</v>
      </c>
    </row>
    <row r="12" spans="1:11" ht="30.75" customHeight="1">
      <c r="A12" s="128" t="s">
        <v>158</v>
      </c>
      <c r="B12" s="128" t="s">
        <v>171</v>
      </c>
      <c r="C12" s="128" t="s">
        <v>161</v>
      </c>
      <c r="D12" s="102" t="s">
        <v>172</v>
      </c>
      <c r="E12" s="129">
        <f t="shared" si="0"/>
        <v>326.9918</v>
      </c>
      <c r="F12" s="129">
        <v>326.9918</v>
      </c>
      <c r="G12" s="130"/>
      <c r="H12" s="23"/>
      <c r="I12" s="101"/>
      <c r="J12" s="101"/>
      <c r="K12" s="102"/>
    </row>
    <row r="13" spans="1:11" ht="30.75" customHeight="1">
      <c r="A13" s="128" t="s">
        <v>158</v>
      </c>
      <c r="B13" s="128" t="s">
        <v>171</v>
      </c>
      <c r="C13" s="128" t="s">
        <v>173</v>
      </c>
      <c r="D13" s="102" t="s">
        <v>174</v>
      </c>
      <c r="E13" s="129">
        <f t="shared" si="0"/>
        <v>364.5498</v>
      </c>
      <c r="F13" s="129">
        <v>364.5498</v>
      </c>
      <c r="G13" s="130"/>
      <c r="H13" s="23"/>
      <c r="I13" s="101"/>
      <c r="J13" s="101"/>
      <c r="K13" s="102"/>
    </row>
    <row r="14" spans="1:11" ht="30.75" customHeight="1">
      <c r="A14" s="128" t="s">
        <v>158</v>
      </c>
      <c r="B14" s="128" t="s">
        <v>173</v>
      </c>
      <c r="C14" s="128" t="s">
        <v>175</v>
      </c>
      <c r="D14" s="132" t="s">
        <v>176</v>
      </c>
      <c r="E14" s="129">
        <f t="shared" si="0"/>
        <v>103.6002</v>
      </c>
      <c r="F14" s="129">
        <v>88.6002</v>
      </c>
      <c r="G14" s="130">
        <v>15</v>
      </c>
      <c r="H14" s="23"/>
      <c r="I14" s="101"/>
      <c r="J14" s="101"/>
      <c r="K14" s="102"/>
    </row>
    <row r="15" spans="1:11" ht="30.75" customHeight="1">
      <c r="A15" s="128" t="s">
        <v>177</v>
      </c>
      <c r="B15" s="128" t="s">
        <v>175</v>
      </c>
      <c r="C15" s="128" t="s">
        <v>159</v>
      </c>
      <c r="D15" s="102" t="s">
        <v>178</v>
      </c>
      <c r="E15" s="129">
        <f t="shared" si="0"/>
        <v>47.5572</v>
      </c>
      <c r="F15" s="129">
        <v>47.5572</v>
      </c>
      <c r="G15" s="130"/>
      <c r="H15" s="23"/>
      <c r="I15" s="101"/>
      <c r="J15" s="101"/>
      <c r="K15" s="102"/>
    </row>
    <row r="16" spans="1:11" ht="30.75" customHeight="1">
      <c r="A16" s="128" t="s">
        <v>158</v>
      </c>
      <c r="B16" s="128" t="s">
        <v>171</v>
      </c>
      <c r="C16" s="128" t="s">
        <v>159</v>
      </c>
      <c r="D16" s="102" t="s">
        <v>179</v>
      </c>
      <c r="E16" s="135">
        <f>F16+G16</f>
        <v>280.873</v>
      </c>
      <c r="F16" s="129">
        <v>258.873</v>
      </c>
      <c r="G16" s="130">
        <v>22</v>
      </c>
      <c r="H16" s="23"/>
      <c r="I16" s="101"/>
      <c r="J16" s="101"/>
      <c r="K16" s="102"/>
    </row>
    <row r="17" spans="1:11" ht="30.75" customHeight="1">
      <c r="A17" s="128" t="s">
        <v>158</v>
      </c>
      <c r="B17" s="128" t="s">
        <v>171</v>
      </c>
      <c r="C17" s="128" t="s">
        <v>162</v>
      </c>
      <c r="D17" s="102" t="s">
        <v>180</v>
      </c>
      <c r="E17" s="135">
        <f>F17+G17</f>
        <v>177.8364</v>
      </c>
      <c r="F17" s="129">
        <v>177.8364</v>
      </c>
      <c r="G17" s="130"/>
      <c r="H17" s="23"/>
      <c r="I17" s="101"/>
      <c r="J17" s="101"/>
      <c r="K17" s="102"/>
    </row>
    <row r="18" spans="1:11" ht="30.75" customHeight="1">
      <c r="A18" s="128" t="s">
        <v>158</v>
      </c>
      <c r="B18" s="128" t="s">
        <v>173</v>
      </c>
      <c r="C18" s="128" t="s">
        <v>175</v>
      </c>
      <c r="D18" s="102" t="s">
        <v>181</v>
      </c>
      <c r="E18" s="135">
        <f>F18+G18</f>
        <v>398.9965</v>
      </c>
      <c r="F18" s="129">
        <v>385.9965</v>
      </c>
      <c r="G18" s="130">
        <v>13</v>
      </c>
      <c r="H18" s="23"/>
      <c r="I18" s="101"/>
      <c r="J18" s="101"/>
      <c r="K18" s="102"/>
    </row>
    <row r="19" spans="1:11" ht="30.75" customHeight="1">
      <c r="A19" s="128" t="s">
        <v>158</v>
      </c>
      <c r="B19" s="128" t="s">
        <v>171</v>
      </c>
      <c r="C19" s="128" t="s">
        <v>159</v>
      </c>
      <c r="D19" s="102" t="s">
        <v>182</v>
      </c>
      <c r="E19" s="129">
        <f t="shared" si="0"/>
        <v>113.3869</v>
      </c>
      <c r="F19" s="129">
        <v>110.3869</v>
      </c>
      <c r="G19" s="130">
        <v>3</v>
      </c>
      <c r="H19" s="23"/>
      <c r="I19" s="101"/>
      <c r="J19" s="101"/>
      <c r="K19" s="102"/>
    </row>
    <row r="20" spans="1:11" ht="30.75" customHeight="1">
      <c r="A20" s="128" t="s">
        <v>158</v>
      </c>
      <c r="B20" s="128" t="s">
        <v>173</v>
      </c>
      <c r="C20" s="128" t="s">
        <v>175</v>
      </c>
      <c r="D20" s="132" t="s">
        <v>183</v>
      </c>
      <c r="E20" s="129">
        <f t="shared" si="0"/>
        <v>81.2619</v>
      </c>
      <c r="F20" s="129">
        <v>81.2619</v>
      </c>
      <c r="G20" s="130"/>
      <c r="H20" s="23"/>
      <c r="I20" s="101"/>
      <c r="J20" s="101"/>
      <c r="K20" s="102"/>
    </row>
    <row r="21" spans="1:11" ht="30.75" customHeight="1">
      <c r="A21" s="128" t="s">
        <v>158</v>
      </c>
      <c r="B21" s="128" t="s">
        <v>171</v>
      </c>
      <c r="C21" s="128" t="s">
        <v>165</v>
      </c>
      <c r="D21" s="132" t="s">
        <v>184</v>
      </c>
      <c r="E21" s="129">
        <f t="shared" si="0"/>
        <v>48.0129</v>
      </c>
      <c r="F21" s="129">
        <v>48.0129</v>
      </c>
      <c r="G21" s="130"/>
      <c r="H21" s="23"/>
      <c r="I21" s="101"/>
      <c r="J21" s="101"/>
      <c r="K21" s="102"/>
    </row>
    <row r="22" spans="1:11" ht="30.75" customHeight="1">
      <c r="A22" s="128" t="s">
        <v>158</v>
      </c>
      <c r="B22" s="128" t="s">
        <v>171</v>
      </c>
      <c r="C22" s="128" t="s">
        <v>173</v>
      </c>
      <c r="D22" s="132" t="s">
        <v>185</v>
      </c>
      <c r="E22" s="129">
        <f t="shared" si="0"/>
        <v>65.0601</v>
      </c>
      <c r="F22" s="129">
        <v>65.0601</v>
      </c>
      <c r="G22" s="130"/>
      <c r="H22" s="23"/>
      <c r="I22" s="101"/>
      <c r="J22" s="101"/>
      <c r="K22" s="102"/>
    </row>
    <row r="23" spans="1:11" ht="30.75" customHeight="1">
      <c r="A23" s="128" t="s">
        <v>158</v>
      </c>
      <c r="B23" s="128" t="s">
        <v>171</v>
      </c>
      <c r="C23" s="128" t="s">
        <v>173</v>
      </c>
      <c r="D23" s="132" t="s">
        <v>186</v>
      </c>
      <c r="E23" s="129">
        <f t="shared" si="0"/>
        <v>158.6187</v>
      </c>
      <c r="F23" s="129">
        <v>158.6187</v>
      </c>
      <c r="G23" s="130"/>
      <c r="H23" s="23"/>
      <c r="I23" s="101"/>
      <c r="J23" s="101"/>
      <c r="K23" s="102"/>
    </row>
    <row r="24" spans="1:11" ht="30.75" customHeight="1">
      <c r="A24" s="128" t="s">
        <v>158</v>
      </c>
      <c r="B24" s="128" t="s">
        <v>173</v>
      </c>
      <c r="C24" s="128" t="s">
        <v>175</v>
      </c>
      <c r="D24" s="132" t="s">
        <v>187</v>
      </c>
      <c r="E24" s="129">
        <f t="shared" si="0"/>
        <v>247.7884</v>
      </c>
      <c r="F24" s="129">
        <v>207.7884</v>
      </c>
      <c r="G24" s="130">
        <v>40</v>
      </c>
      <c r="H24" s="23"/>
      <c r="I24" s="101"/>
      <c r="J24" s="101"/>
      <c r="K24" s="102"/>
    </row>
    <row r="25" spans="1:11" ht="30.75" customHeight="1">
      <c r="A25" s="128" t="s">
        <v>158</v>
      </c>
      <c r="B25" s="128" t="s">
        <v>162</v>
      </c>
      <c r="C25" s="128" t="s">
        <v>159</v>
      </c>
      <c r="D25" s="136" t="s">
        <v>188</v>
      </c>
      <c r="E25" s="137">
        <f aca="true" t="shared" si="1" ref="E25:E27">SUM(F25:G25)</f>
        <v>1576.7063</v>
      </c>
      <c r="F25" s="138">
        <v>1576.7063</v>
      </c>
      <c r="G25" s="130"/>
      <c r="H25" s="23"/>
      <c r="I25" s="101"/>
      <c r="J25" s="101"/>
      <c r="K25" s="102"/>
    </row>
    <row r="26" spans="1:11" ht="30.75" customHeight="1">
      <c r="A26" s="128" t="s">
        <v>158</v>
      </c>
      <c r="B26" s="128" t="s">
        <v>162</v>
      </c>
      <c r="C26" s="128" t="s">
        <v>162</v>
      </c>
      <c r="D26" s="136" t="s">
        <v>189</v>
      </c>
      <c r="E26" s="137">
        <f t="shared" si="1"/>
        <v>759.8441</v>
      </c>
      <c r="F26" s="138">
        <v>759.8441</v>
      </c>
      <c r="G26" s="130"/>
      <c r="H26" s="23"/>
      <c r="I26" s="101"/>
      <c r="J26" s="101"/>
      <c r="K26" s="102"/>
    </row>
    <row r="27" spans="1:11" ht="30.75" customHeight="1">
      <c r="A27" s="128" t="s">
        <v>158</v>
      </c>
      <c r="B27" s="128" t="s">
        <v>161</v>
      </c>
      <c r="C27" s="128" t="s">
        <v>162</v>
      </c>
      <c r="D27" s="136" t="s">
        <v>190</v>
      </c>
      <c r="E27" s="137">
        <f t="shared" si="1"/>
        <v>1042.581</v>
      </c>
      <c r="F27" s="138">
        <v>1042.581</v>
      </c>
      <c r="G27" s="130"/>
      <c r="H27" s="23"/>
      <c r="I27" s="101"/>
      <c r="J27" s="101"/>
      <c r="K27" s="102"/>
    </row>
    <row r="28" spans="1:11" ht="30.75" customHeight="1">
      <c r="A28" s="128"/>
      <c r="B28" s="128"/>
      <c r="C28" s="128"/>
      <c r="D28" s="132"/>
      <c r="E28" s="129"/>
      <c r="F28" s="129"/>
      <c r="G28" s="130"/>
      <c r="H28" s="23"/>
      <c r="I28" s="101"/>
      <c r="J28" s="101"/>
      <c r="K28" s="102"/>
    </row>
    <row r="29" spans="1:11" ht="30.75" customHeight="1">
      <c r="A29" s="101"/>
      <c r="B29" s="101"/>
      <c r="C29" s="101"/>
      <c r="D29" s="132"/>
      <c r="E29" s="135">
        <f>F29+G29</f>
        <v>0</v>
      </c>
      <c r="F29" s="130"/>
      <c r="G29" s="130"/>
      <c r="H29" s="101"/>
      <c r="I29" s="101"/>
      <c r="J29" s="101"/>
      <c r="K29" s="102"/>
    </row>
    <row r="30" spans="1:11" ht="30.75" customHeight="1">
      <c r="A30" s="102"/>
      <c r="B30" s="102"/>
      <c r="C30" s="102"/>
      <c r="D30" s="139" t="s">
        <v>191</v>
      </c>
      <c r="E30" s="135">
        <f>SUM(E5:E29)</f>
        <v>7643.1656</v>
      </c>
      <c r="F30" s="137">
        <f>SUM(F5:F29)</f>
        <v>6044.1656</v>
      </c>
      <c r="G30" s="135">
        <f>SUM(G5:G29)</f>
        <v>1599</v>
      </c>
      <c r="H30" s="101"/>
      <c r="I30" s="101"/>
      <c r="J30" s="101"/>
      <c r="K30" s="102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L52"/>
  <sheetViews>
    <sheetView workbookViewId="0" topLeftCell="A1">
      <selection activeCell="D5" sqref="D5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2.125" style="0" customWidth="1"/>
    <col min="5" max="5" width="13.00390625" style="0" customWidth="1"/>
    <col min="6" max="6" width="10.00390625" style="0" customWidth="1"/>
    <col min="7" max="7" width="16.25390625" style="0" customWidth="1"/>
  </cols>
  <sheetData>
    <row r="1" spans="1:7" ht="20.25">
      <c r="A1" s="53" t="s">
        <v>192</v>
      </c>
      <c r="B1" s="53"/>
      <c r="C1" s="53"/>
      <c r="D1" s="53"/>
      <c r="E1" s="53"/>
      <c r="F1" s="53"/>
      <c r="G1" s="53"/>
    </row>
    <row r="2" spans="1:7" ht="14.25">
      <c r="A2" s="54" t="s">
        <v>114</v>
      </c>
      <c r="B2" s="54"/>
      <c r="C2" s="54"/>
      <c r="D2" s="54"/>
      <c r="E2" s="54"/>
      <c r="F2" s="55" t="s">
        <v>40</v>
      </c>
      <c r="G2" s="55"/>
    </row>
    <row r="3" spans="1:7" ht="14.25">
      <c r="A3" s="56" t="s">
        <v>146</v>
      </c>
      <c r="B3" s="56"/>
      <c r="C3" s="57" t="s">
        <v>147</v>
      </c>
      <c r="D3" s="59" t="s">
        <v>148</v>
      </c>
      <c r="E3" s="59"/>
      <c r="F3" s="59"/>
      <c r="G3" s="59" t="s">
        <v>154</v>
      </c>
    </row>
    <row r="4" spans="1:7" ht="14.25">
      <c r="A4" s="56" t="s">
        <v>155</v>
      </c>
      <c r="B4" s="56" t="s">
        <v>156</v>
      </c>
      <c r="C4" s="57"/>
      <c r="D4" s="59" t="s">
        <v>135</v>
      </c>
      <c r="E4" s="59" t="s">
        <v>149</v>
      </c>
      <c r="F4" s="59" t="s">
        <v>150</v>
      </c>
      <c r="G4" s="59"/>
    </row>
    <row r="5" spans="1:7" ht="14.25">
      <c r="A5" s="109" t="s">
        <v>193</v>
      </c>
      <c r="B5" s="110"/>
      <c r="C5" s="111"/>
      <c r="D5" s="112">
        <f>SUM(E5:F5)</f>
        <v>7643.1656</v>
      </c>
      <c r="E5" s="64">
        <f>E6+E16+E38+E44+E51</f>
        <v>6044.1656</v>
      </c>
      <c r="F5" s="113">
        <f>F6+F16+F38+F44+F51</f>
        <v>1599</v>
      </c>
      <c r="G5" s="59"/>
    </row>
    <row r="6" spans="1:7" ht="14.25">
      <c r="A6" s="57">
        <v>301</v>
      </c>
      <c r="B6" s="65" t="s">
        <v>194</v>
      </c>
      <c r="C6" s="65"/>
      <c r="D6" s="59">
        <f>E6+F6</f>
        <v>5955.4156</v>
      </c>
      <c r="E6" s="66">
        <f>E7+E8+E9+E10+E11+E12+E13+E14+E15</f>
        <v>5955.4156</v>
      </c>
      <c r="F6" s="114">
        <f>F7+F8+F9+F10+F11+F12+F13+F14+F15</f>
        <v>0</v>
      </c>
      <c r="G6" s="67"/>
    </row>
    <row r="7" spans="1:7" ht="14.25">
      <c r="A7" s="57"/>
      <c r="B7" s="57" t="s">
        <v>159</v>
      </c>
      <c r="C7" s="57" t="s">
        <v>195</v>
      </c>
      <c r="D7" s="59">
        <f aca="true" t="shared" si="0" ref="D7:D16">E7+F7</f>
        <v>3046.2677</v>
      </c>
      <c r="E7" s="68">
        <v>3046.2677</v>
      </c>
      <c r="F7" s="69"/>
      <c r="G7" s="67"/>
    </row>
    <row r="8" spans="1:7" ht="14.25">
      <c r="A8" s="57"/>
      <c r="B8" s="57" t="s">
        <v>162</v>
      </c>
      <c r="C8" s="57" t="s">
        <v>196</v>
      </c>
      <c r="D8" s="59">
        <f t="shared" si="0"/>
        <v>2567.7711</v>
      </c>
      <c r="E8" s="68">
        <v>2567.7711</v>
      </c>
      <c r="F8" s="69"/>
      <c r="G8" s="67"/>
    </row>
    <row r="9" spans="1:7" ht="14.25">
      <c r="A9" s="57"/>
      <c r="B9" s="57" t="s">
        <v>161</v>
      </c>
      <c r="C9" s="57" t="s">
        <v>197</v>
      </c>
      <c r="D9" s="59">
        <f t="shared" si="0"/>
        <v>173.3768</v>
      </c>
      <c r="E9" s="68">
        <v>173.3768</v>
      </c>
      <c r="F9" s="69"/>
      <c r="G9" s="67"/>
    </row>
    <row r="10" spans="1:7" ht="14.25">
      <c r="A10" s="57"/>
      <c r="B10" s="57" t="s">
        <v>171</v>
      </c>
      <c r="C10" s="57" t="s">
        <v>198</v>
      </c>
      <c r="D10" s="59">
        <f t="shared" si="0"/>
        <v>0</v>
      </c>
      <c r="E10" s="69"/>
      <c r="F10" s="69"/>
      <c r="G10" s="67"/>
    </row>
    <row r="11" spans="1:7" ht="14.25">
      <c r="A11" s="57"/>
      <c r="B11" s="57" t="s">
        <v>173</v>
      </c>
      <c r="C11" s="57" t="s">
        <v>199</v>
      </c>
      <c r="D11" s="59">
        <f t="shared" si="0"/>
        <v>0</v>
      </c>
      <c r="E11" s="69"/>
      <c r="F11" s="69"/>
      <c r="G11" s="67"/>
    </row>
    <row r="12" spans="1:7" ht="14.25">
      <c r="A12" s="57"/>
      <c r="B12" s="67" t="s">
        <v>200</v>
      </c>
      <c r="C12" s="57" t="s">
        <v>201</v>
      </c>
      <c r="D12" s="59">
        <f t="shared" si="0"/>
        <v>0</v>
      </c>
      <c r="E12" s="69"/>
      <c r="F12" s="69"/>
      <c r="G12" s="67"/>
    </row>
    <row r="13" spans="1:7" ht="14.25">
      <c r="A13" s="57"/>
      <c r="B13" s="67" t="s">
        <v>202</v>
      </c>
      <c r="C13" s="57" t="s">
        <v>203</v>
      </c>
      <c r="D13" s="59">
        <f t="shared" si="0"/>
        <v>0</v>
      </c>
      <c r="E13" s="69"/>
      <c r="F13" s="69"/>
      <c r="G13" s="67"/>
    </row>
    <row r="14" spans="1:7" ht="14.25">
      <c r="A14" s="57"/>
      <c r="B14" s="67">
        <v>13</v>
      </c>
      <c r="C14" s="57" t="s">
        <v>204</v>
      </c>
      <c r="D14" s="59">
        <f t="shared" si="0"/>
        <v>0</v>
      </c>
      <c r="E14" s="69"/>
      <c r="F14" s="69"/>
      <c r="G14" s="67"/>
    </row>
    <row r="15" spans="1:7" ht="14.25">
      <c r="A15" s="57"/>
      <c r="B15" s="67">
        <v>99</v>
      </c>
      <c r="C15" s="57" t="s">
        <v>205</v>
      </c>
      <c r="D15" s="59">
        <f t="shared" si="0"/>
        <v>168</v>
      </c>
      <c r="E15" s="68">
        <v>168</v>
      </c>
      <c r="F15" s="69"/>
      <c r="G15" s="67"/>
    </row>
    <row r="16" spans="1:7" ht="14.25">
      <c r="A16" s="57">
        <v>302</v>
      </c>
      <c r="B16" s="65" t="s">
        <v>206</v>
      </c>
      <c r="C16" s="65"/>
      <c r="D16" s="70">
        <f t="shared" si="0"/>
        <v>230.13</v>
      </c>
      <c r="E16" s="70">
        <f>SUM(E17:E37)</f>
        <v>87.12999999999998</v>
      </c>
      <c r="F16" s="70">
        <f>SUM(F17:F37)</f>
        <v>143</v>
      </c>
      <c r="G16" s="67"/>
    </row>
    <row r="17" spans="1:7" ht="14.25">
      <c r="A17" s="57"/>
      <c r="B17" s="57" t="s">
        <v>159</v>
      </c>
      <c r="C17" s="57" t="s">
        <v>207</v>
      </c>
      <c r="D17" s="70">
        <f aca="true" t="shared" si="1" ref="D17:D42">E17+F17</f>
        <v>19.19</v>
      </c>
      <c r="E17" s="70">
        <v>15</v>
      </c>
      <c r="F17" s="70">
        <v>4.19</v>
      </c>
      <c r="G17" s="67"/>
    </row>
    <row r="18" spans="1:7" ht="14.25">
      <c r="A18" s="57"/>
      <c r="B18" s="57" t="s">
        <v>162</v>
      </c>
      <c r="C18" s="57" t="s">
        <v>208</v>
      </c>
      <c r="D18" s="70">
        <f t="shared" si="1"/>
        <v>39.55</v>
      </c>
      <c r="E18" s="70">
        <v>18.4</v>
      </c>
      <c r="F18" s="70">
        <v>21.15</v>
      </c>
      <c r="G18" s="67"/>
    </row>
    <row r="19" spans="1:7" ht="12" customHeight="1">
      <c r="A19" s="57"/>
      <c r="B19" s="57" t="s">
        <v>161</v>
      </c>
      <c r="C19" s="57" t="s">
        <v>209</v>
      </c>
      <c r="D19" s="70">
        <f t="shared" si="1"/>
        <v>8.8</v>
      </c>
      <c r="E19" s="70">
        <v>4.4</v>
      </c>
      <c r="F19" s="70">
        <v>4.4</v>
      </c>
      <c r="G19" s="67"/>
    </row>
    <row r="20" spans="1:7" ht="14.25">
      <c r="A20" s="57"/>
      <c r="B20" s="57" t="s">
        <v>171</v>
      </c>
      <c r="C20" s="57" t="s">
        <v>210</v>
      </c>
      <c r="D20" s="70">
        <f t="shared" si="1"/>
        <v>0.12</v>
      </c>
      <c r="E20" s="70">
        <v>0.12</v>
      </c>
      <c r="F20" s="70"/>
      <c r="G20" s="67"/>
    </row>
    <row r="21" spans="1:7" ht="14.25">
      <c r="A21" s="57"/>
      <c r="B21" s="57" t="s">
        <v>164</v>
      </c>
      <c r="C21" s="57" t="s">
        <v>211</v>
      </c>
      <c r="D21" s="70">
        <f t="shared" si="1"/>
        <v>3.66</v>
      </c>
      <c r="E21" s="70">
        <v>1.2</v>
      </c>
      <c r="F21" s="70">
        <v>2.46</v>
      </c>
      <c r="G21" s="67"/>
    </row>
    <row r="22" spans="1:7" ht="14.25">
      <c r="A22" s="57"/>
      <c r="B22" s="57" t="s">
        <v>165</v>
      </c>
      <c r="C22" s="57" t="s">
        <v>212</v>
      </c>
      <c r="D22" s="70">
        <f t="shared" si="1"/>
        <v>5.39</v>
      </c>
      <c r="E22" s="70">
        <v>4.39</v>
      </c>
      <c r="F22" s="70">
        <v>1</v>
      </c>
      <c r="G22" s="67"/>
    </row>
    <row r="23" spans="1:7" ht="14.25">
      <c r="A23" s="57"/>
      <c r="B23" s="57" t="s">
        <v>173</v>
      </c>
      <c r="C23" s="57" t="s">
        <v>213</v>
      </c>
      <c r="D23" s="70">
        <f t="shared" si="1"/>
        <v>2.8200000000000003</v>
      </c>
      <c r="E23" s="70">
        <v>1.72</v>
      </c>
      <c r="F23" s="70">
        <v>1.1</v>
      </c>
      <c r="G23" s="67"/>
    </row>
    <row r="24" spans="1:7" ht="14.25">
      <c r="A24" s="57"/>
      <c r="B24" s="57" t="s">
        <v>200</v>
      </c>
      <c r="C24" s="57" t="s">
        <v>214</v>
      </c>
      <c r="D24" s="70">
        <f t="shared" si="1"/>
        <v>12</v>
      </c>
      <c r="E24" s="70">
        <v>3.3</v>
      </c>
      <c r="F24" s="70">
        <v>8.7</v>
      </c>
      <c r="G24" s="67"/>
    </row>
    <row r="25" spans="1:7" ht="14.25">
      <c r="A25" s="57"/>
      <c r="B25" s="57" t="s">
        <v>215</v>
      </c>
      <c r="C25" s="57" t="s">
        <v>216</v>
      </c>
      <c r="D25" s="70">
        <f t="shared" si="1"/>
        <v>14</v>
      </c>
      <c r="E25" s="70">
        <v>3.8</v>
      </c>
      <c r="F25" s="70">
        <v>10.2</v>
      </c>
      <c r="G25" s="67"/>
    </row>
    <row r="26" spans="1:7" ht="14.25">
      <c r="A26" s="57"/>
      <c r="B26" s="57" t="s">
        <v>217</v>
      </c>
      <c r="C26" s="57" t="s">
        <v>218</v>
      </c>
      <c r="D26" s="70">
        <f t="shared" si="1"/>
        <v>0</v>
      </c>
      <c r="E26" s="70"/>
      <c r="F26" s="70"/>
      <c r="G26" s="67"/>
    </row>
    <row r="27" spans="1:7" ht="14.25">
      <c r="A27" s="57"/>
      <c r="B27" s="57" t="s">
        <v>219</v>
      </c>
      <c r="C27" s="57" t="s">
        <v>220</v>
      </c>
      <c r="D27" s="70">
        <f t="shared" si="1"/>
        <v>6.92</v>
      </c>
      <c r="E27" s="70">
        <v>1.62</v>
      </c>
      <c r="F27" s="70">
        <v>5.3</v>
      </c>
      <c r="G27" s="67"/>
    </row>
    <row r="28" spans="1:7" ht="14.25">
      <c r="A28" s="57"/>
      <c r="B28" s="57" t="s">
        <v>221</v>
      </c>
      <c r="C28" s="57" t="s">
        <v>222</v>
      </c>
      <c r="D28" s="70">
        <f t="shared" si="1"/>
        <v>0</v>
      </c>
      <c r="E28" s="70"/>
      <c r="F28" s="70"/>
      <c r="G28" s="67"/>
    </row>
    <row r="29" spans="1:7" ht="14.25">
      <c r="A29" s="57"/>
      <c r="B29" s="57" t="s">
        <v>167</v>
      </c>
      <c r="C29" s="57" t="s">
        <v>223</v>
      </c>
      <c r="D29" s="70">
        <f t="shared" si="1"/>
        <v>6</v>
      </c>
      <c r="E29" s="70">
        <v>1.05</v>
      </c>
      <c r="F29" s="70">
        <v>4.95</v>
      </c>
      <c r="G29" s="67"/>
    </row>
    <row r="30" spans="1:7" ht="14.25">
      <c r="A30" s="57"/>
      <c r="B30" s="57" t="s">
        <v>175</v>
      </c>
      <c r="C30" s="57" t="s">
        <v>224</v>
      </c>
      <c r="D30" s="70">
        <f t="shared" si="1"/>
        <v>7.4</v>
      </c>
      <c r="E30" s="70">
        <v>1.1</v>
      </c>
      <c r="F30" s="70">
        <v>6.3</v>
      </c>
      <c r="G30" s="67"/>
    </row>
    <row r="31" spans="1:7" ht="14.25">
      <c r="A31" s="57"/>
      <c r="B31" s="57" t="s">
        <v>225</v>
      </c>
      <c r="C31" s="57" t="s">
        <v>226</v>
      </c>
      <c r="D31" s="70">
        <f t="shared" si="1"/>
        <v>2.3</v>
      </c>
      <c r="E31" s="70">
        <v>2.3</v>
      </c>
      <c r="F31" s="70"/>
      <c r="G31" s="67"/>
    </row>
    <row r="32" spans="1:7" ht="12.75" customHeight="1">
      <c r="A32" s="57"/>
      <c r="B32" s="57" t="s">
        <v>227</v>
      </c>
      <c r="C32" s="57" t="s">
        <v>228</v>
      </c>
      <c r="D32" s="70">
        <f t="shared" si="1"/>
        <v>0</v>
      </c>
      <c r="E32" s="70"/>
      <c r="F32" s="70"/>
      <c r="G32" s="67"/>
    </row>
    <row r="33" spans="1:7" ht="12.75" customHeight="1">
      <c r="A33" s="57"/>
      <c r="B33" s="57" t="s">
        <v>229</v>
      </c>
      <c r="C33" s="57" t="s">
        <v>230</v>
      </c>
      <c r="D33" s="70">
        <f t="shared" si="1"/>
        <v>20.67</v>
      </c>
      <c r="E33" s="70">
        <v>7.77</v>
      </c>
      <c r="F33" s="70">
        <v>12.9</v>
      </c>
      <c r="G33" s="67"/>
    </row>
    <row r="34" spans="1:7" ht="12.75" customHeight="1">
      <c r="A34" s="57"/>
      <c r="B34" s="57" t="s">
        <v>231</v>
      </c>
      <c r="C34" s="57" t="s">
        <v>232</v>
      </c>
      <c r="D34" s="70">
        <f t="shared" si="1"/>
        <v>1.3</v>
      </c>
      <c r="E34" s="70"/>
      <c r="F34" s="70">
        <v>1.3</v>
      </c>
      <c r="G34" s="67"/>
    </row>
    <row r="35" spans="1:7" ht="12.75" customHeight="1">
      <c r="A35" s="57"/>
      <c r="B35" s="57" t="s">
        <v>233</v>
      </c>
      <c r="C35" s="57" t="s">
        <v>234</v>
      </c>
      <c r="D35" s="70">
        <f t="shared" si="1"/>
        <v>8</v>
      </c>
      <c r="E35" s="70">
        <v>4.6</v>
      </c>
      <c r="F35" s="70">
        <v>3.4</v>
      </c>
      <c r="G35" s="67"/>
    </row>
    <row r="36" spans="1:7" ht="12.75" customHeight="1">
      <c r="A36" s="57"/>
      <c r="B36" s="57" t="s">
        <v>235</v>
      </c>
      <c r="C36" s="57" t="s">
        <v>236</v>
      </c>
      <c r="D36" s="70">
        <f t="shared" si="1"/>
        <v>17.83</v>
      </c>
      <c r="E36" s="70">
        <v>6.23</v>
      </c>
      <c r="F36" s="70">
        <v>11.6</v>
      </c>
      <c r="G36" s="67"/>
    </row>
    <row r="37" spans="1:12" ht="12.75" customHeight="1">
      <c r="A37" s="57"/>
      <c r="B37" s="57" t="s">
        <v>237</v>
      </c>
      <c r="C37" s="57" t="s">
        <v>238</v>
      </c>
      <c r="D37" s="70">
        <f t="shared" si="1"/>
        <v>54.18</v>
      </c>
      <c r="E37" s="70">
        <v>10.13</v>
      </c>
      <c r="F37" s="70">
        <v>44.05</v>
      </c>
      <c r="G37" s="67"/>
      <c r="L37">
        <f>SUM(L32:L36)</f>
        <v>0</v>
      </c>
    </row>
    <row r="38" spans="1:7" ht="14.25">
      <c r="A38" s="57">
        <v>303</v>
      </c>
      <c r="B38" s="65" t="s">
        <v>239</v>
      </c>
      <c r="C38" s="65"/>
      <c r="D38" s="70">
        <f t="shared" si="1"/>
        <v>952.62</v>
      </c>
      <c r="E38" s="70">
        <v>1.62</v>
      </c>
      <c r="F38" s="70">
        <v>951</v>
      </c>
      <c r="G38" s="67"/>
    </row>
    <row r="39" spans="1:7" ht="12" customHeight="1">
      <c r="A39" s="57"/>
      <c r="B39" s="57" t="s">
        <v>159</v>
      </c>
      <c r="C39" s="57" t="s">
        <v>240</v>
      </c>
      <c r="D39" s="70">
        <f t="shared" si="1"/>
        <v>0</v>
      </c>
      <c r="E39" s="70"/>
      <c r="F39" s="115"/>
      <c r="G39" s="67"/>
    </row>
    <row r="40" spans="1:7" ht="12" customHeight="1">
      <c r="A40" s="57"/>
      <c r="B40" s="57" t="s">
        <v>162</v>
      </c>
      <c r="C40" s="57" t="s">
        <v>241</v>
      </c>
      <c r="D40" s="70">
        <f t="shared" si="1"/>
        <v>0</v>
      </c>
      <c r="E40" s="70"/>
      <c r="F40" s="115"/>
      <c r="G40" s="67"/>
    </row>
    <row r="41" spans="1:7" ht="12" customHeight="1">
      <c r="A41" s="57"/>
      <c r="B41" s="57" t="s">
        <v>171</v>
      </c>
      <c r="C41" s="57" t="s">
        <v>242</v>
      </c>
      <c r="D41" s="70">
        <f t="shared" si="1"/>
        <v>0</v>
      </c>
      <c r="E41" s="70"/>
      <c r="F41" s="115"/>
      <c r="G41" s="67"/>
    </row>
    <row r="42" spans="1:7" ht="12" customHeight="1">
      <c r="A42" s="57"/>
      <c r="B42" s="57" t="s">
        <v>164</v>
      </c>
      <c r="C42" s="57" t="s">
        <v>243</v>
      </c>
      <c r="D42" s="70">
        <f t="shared" si="1"/>
        <v>1.62</v>
      </c>
      <c r="E42" s="70" t="s">
        <v>244</v>
      </c>
      <c r="F42" s="115"/>
      <c r="G42" s="67"/>
    </row>
    <row r="43" spans="1:7" ht="234" customHeight="1">
      <c r="A43" s="57"/>
      <c r="B43" s="57" t="s">
        <v>237</v>
      </c>
      <c r="C43" s="57" t="s">
        <v>245</v>
      </c>
      <c r="D43" s="59">
        <f aca="true" t="shared" si="2" ref="D43:D52">E43+F43</f>
        <v>951</v>
      </c>
      <c r="E43" s="116">
        <v>0</v>
      </c>
      <c r="F43" s="69" t="s">
        <v>246</v>
      </c>
      <c r="G43" s="117" t="s">
        <v>170</v>
      </c>
    </row>
    <row r="44" spans="1:7" ht="12" customHeight="1">
      <c r="A44" s="57">
        <v>310</v>
      </c>
      <c r="B44" s="71" t="s">
        <v>247</v>
      </c>
      <c r="C44" s="71"/>
      <c r="D44" s="74">
        <f t="shared" si="2"/>
        <v>505</v>
      </c>
      <c r="E44" s="72">
        <f>SUM(E45:E50)</f>
        <v>0</v>
      </c>
      <c r="F44" s="72">
        <f>SUM(F45:F50)</f>
        <v>505</v>
      </c>
      <c r="G44" s="67"/>
    </row>
    <row r="45" spans="1:7" ht="12" customHeight="1">
      <c r="A45" s="57"/>
      <c r="B45" s="73" t="s">
        <v>159</v>
      </c>
      <c r="C45" s="73" t="s">
        <v>248</v>
      </c>
      <c r="D45" s="74">
        <f t="shared" si="2"/>
        <v>205</v>
      </c>
      <c r="E45" s="74"/>
      <c r="F45" s="118">
        <v>205</v>
      </c>
      <c r="G45" s="67"/>
    </row>
    <row r="46" spans="1:7" ht="12" customHeight="1">
      <c r="A46" s="57"/>
      <c r="B46" s="73" t="s">
        <v>162</v>
      </c>
      <c r="C46" s="73" t="s">
        <v>249</v>
      </c>
      <c r="D46" s="74">
        <f t="shared" si="2"/>
        <v>0</v>
      </c>
      <c r="E46" s="74"/>
      <c r="F46" s="119"/>
      <c r="G46" s="67"/>
    </row>
    <row r="47" spans="1:7" ht="12" customHeight="1">
      <c r="A47" s="57"/>
      <c r="B47" s="73" t="s">
        <v>164</v>
      </c>
      <c r="C47" s="73" t="s">
        <v>250</v>
      </c>
      <c r="D47" s="74">
        <f t="shared" si="2"/>
        <v>0</v>
      </c>
      <c r="E47" s="74"/>
      <c r="F47" s="119"/>
      <c r="G47" s="67"/>
    </row>
    <row r="48" spans="1:7" ht="12" customHeight="1">
      <c r="A48" s="57"/>
      <c r="B48" s="73" t="s">
        <v>165</v>
      </c>
      <c r="C48" s="73" t="s">
        <v>251</v>
      </c>
      <c r="D48" s="74">
        <f t="shared" si="2"/>
        <v>0</v>
      </c>
      <c r="E48" s="74"/>
      <c r="F48" s="119"/>
      <c r="G48" s="67"/>
    </row>
    <row r="49" spans="1:7" ht="12" customHeight="1">
      <c r="A49" s="57"/>
      <c r="B49" s="73" t="s">
        <v>173</v>
      </c>
      <c r="C49" s="73" t="s">
        <v>252</v>
      </c>
      <c r="D49" s="74">
        <f t="shared" si="2"/>
        <v>0</v>
      </c>
      <c r="E49" s="74"/>
      <c r="F49" s="119"/>
      <c r="G49" s="67"/>
    </row>
    <row r="50" spans="1:7" ht="12" customHeight="1">
      <c r="A50" s="57"/>
      <c r="B50" s="75">
        <v>99</v>
      </c>
      <c r="C50" s="73" t="s">
        <v>247</v>
      </c>
      <c r="D50" s="74">
        <f t="shared" si="2"/>
        <v>300</v>
      </c>
      <c r="E50" s="74"/>
      <c r="F50" s="118">
        <v>300</v>
      </c>
      <c r="G50" s="67"/>
    </row>
    <row r="51" spans="1:7" ht="12" customHeight="1">
      <c r="A51" s="57">
        <v>307</v>
      </c>
      <c r="B51" s="76" t="s">
        <v>253</v>
      </c>
      <c r="C51" s="77"/>
      <c r="D51" s="81">
        <f t="shared" si="2"/>
        <v>0</v>
      </c>
      <c r="E51" s="78">
        <f>E52</f>
        <v>0</v>
      </c>
      <c r="F51" s="78">
        <f>F52</f>
        <v>0</v>
      </c>
      <c r="G51" s="79"/>
    </row>
    <row r="52" spans="1:7" ht="12" customHeight="1">
      <c r="A52" s="80"/>
      <c r="B52" s="73" t="s">
        <v>159</v>
      </c>
      <c r="C52" s="73" t="s">
        <v>254</v>
      </c>
      <c r="D52" s="81">
        <f t="shared" si="2"/>
        <v>0</v>
      </c>
      <c r="E52" s="81"/>
      <c r="F52" s="81"/>
      <c r="G52" s="79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22">
      <selection activeCell="D19" sqref="D19"/>
    </sheetView>
  </sheetViews>
  <sheetFormatPr defaultColWidth="6.875" defaultRowHeight="12.75" customHeight="1"/>
  <cols>
    <col min="1" max="1" width="10.25390625" style="83" customWidth="1"/>
    <col min="2" max="2" width="24.75390625" style="84" customWidth="1"/>
    <col min="3" max="3" width="16.00390625" style="84" customWidth="1"/>
    <col min="4" max="4" width="16.00390625" style="85" customWidth="1"/>
    <col min="5" max="6" width="16.00390625" style="8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86" t="s">
        <v>255</v>
      </c>
      <c r="B1" s="86"/>
      <c r="C1" s="86"/>
      <c r="D1" s="87"/>
      <c r="E1" s="86"/>
      <c r="F1" s="86"/>
    </row>
    <row r="2" spans="1:6" s="14" customFormat="1" ht="22.5" customHeight="1">
      <c r="A2" s="88" t="s">
        <v>114</v>
      </c>
      <c r="B2" s="89" t="s">
        <v>160</v>
      </c>
      <c r="C2" s="89"/>
      <c r="D2" s="90"/>
      <c r="E2" s="89"/>
      <c r="F2" s="91" t="s">
        <v>40</v>
      </c>
    </row>
    <row r="3" spans="1:6" s="14" customFormat="1" ht="24.75" customHeight="1">
      <c r="A3" s="92" t="s">
        <v>256</v>
      </c>
      <c r="B3" s="92" t="s">
        <v>257</v>
      </c>
      <c r="C3" s="92" t="s">
        <v>118</v>
      </c>
      <c r="D3" s="93" t="s">
        <v>258</v>
      </c>
      <c r="E3" s="92" t="s">
        <v>259</v>
      </c>
      <c r="F3" s="92" t="s">
        <v>154</v>
      </c>
    </row>
    <row r="4" spans="1:6" s="14" customFormat="1" ht="24.75" customHeight="1">
      <c r="A4" s="94" t="s">
        <v>128</v>
      </c>
      <c r="B4" s="94" t="s">
        <v>128</v>
      </c>
      <c r="C4" s="94">
        <v>1</v>
      </c>
      <c r="D4" s="95">
        <v>2</v>
      </c>
      <c r="E4" s="94">
        <v>3</v>
      </c>
      <c r="F4" s="94" t="s">
        <v>128</v>
      </c>
    </row>
    <row r="5" spans="1:6" s="14" customFormat="1" ht="24.75" customHeight="1">
      <c r="A5" s="96"/>
      <c r="B5" s="97" t="s">
        <v>118</v>
      </c>
      <c r="C5" s="98">
        <f>D5+E5</f>
        <v>6044.1656</v>
      </c>
      <c r="D5" s="98">
        <f>SUM(D6:D23)</f>
        <v>5955.4156</v>
      </c>
      <c r="E5" s="99">
        <f>SUM(E6:E23)</f>
        <v>88.74999999999997</v>
      </c>
      <c r="F5" s="100"/>
    </row>
    <row r="6" spans="1:6" s="14" customFormat="1" ht="24.75" customHeight="1">
      <c r="A6" s="101">
        <v>2100101</v>
      </c>
      <c r="B6" s="102" t="s">
        <v>260</v>
      </c>
      <c r="C6" s="98">
        <f aca="true" t="shared" si="0" ref="C6:C18">SUM(D6:E6)</f>
        <v>215.2996</v>
      </c>
      <c r="D6" s="98">
        <v>191.8996</v>
      </c>
      <c r="E6" s="99">
        <v>23.4</v>
      </c>
      <c r="F6" s="103"/>
    </row>
    <row r="7" spans="1:6" s="14" customFormat="1" ht="27" customHeight="1">
      <c r="A7" s="96" t="s">
        <v>261</v>
      </c>
      <c r="B7" s="97" t="s">
        <v>262</v>
      </c>
      <c r="C7" s="98">
        <f t="shared" si="0"/>
        <v>258.873</v>
      </c>
      <c r="D7" s="98">
        <v>251.923</v>
      </c>
      <c r="E7" s="99">
        <v>6.95</v>
      </c>
      <c r="F7" s="100"/>
    </row>
    <row r="8" spans="1:6" s="14" customFormat="1" ht="27" customHeight="1">
      <c r="A8" s="96" t="s">
        <v>263</v>
      </c>
      <c r="B8" s="97" t="s">
        <v>184</v>
      </c>
      <c r="C8" s="98">
        <f t="shared" si="0"/>
        <v>48.0129</v>
      </c>
      <c r="D8" s="98">
        <v>43.0129</v>
      </c>
      <c r="E8" s="99">
        <v>5</v>
      </c>
      <c r="F8" s="100"/>
    </row>
    <row r="9" spans="1:6" ht="27" customHeight="1">
      <c r="A9" s="104">
        <v>2081601</v>
      </c>
      <c r="B9" s="105" t="s">
        <v>264</v>
      </c>
      <c r="C9" s="98">
        <f t="shared" si="0"/>
        <v>47.5572</v>
      </c>
      <c r="D9" s="106">
        <v>46.0572</v>
      </c>
      <c r="E9" s="107">
        <v>1.5</v>
      </c>
      <c r="F9" s="108"/>
    </row>
    <row r="10" spans="1:6" ht="27" customHeight="1">
      <c r="A10" s="104">
        <v>2100402</v>
      </c>
      <c r="B10" s="108" t="s">
        <v>265</v>
      </c>
      <c r="C10" s="98">
        <f t="shared" si="0"/>
        <v>177.8364</v>
      </c>
      <c r="D10" s="106">
        <v>171.2864</v>
      </c>
      <c r="E10" s="107">
        <v>6.55</v>
      </c>
      <c r="F10" s="108"/>
    </row>
    <row r="11" spans="1:6" ht="27" customHeight="1">
      <c r="A11" s="104">
        <v>2100407</v>
      </c>
      <c r="B11" s="108" t="s">
        <v>266</v>
      </c>
      <c r="C11" s="98">
        <f t="shared" si="0"/>
        <v>364.5498</v>
      </c>
      <c r="D11" s="106">
        <v>358.2498</v>
      </c>
      <c r="E11" s="107">
        <v>6.3</v>
      </c>
      <c r="F11" s="108"/>
    </row>
    <row r="12" spans="1:6" ht="27" customHeight="1">
      <c r="A12" s="104">
        <v>2100401</v>
      </c>
      <c r="B12" s="108" t="s">
        <v>267</v>
      </c>
      <c r="C12" s="98">
        <f t="shared" si="0"/>
        <v>110.38690000000001</v>
      </c>
      <c r="D12" s="106">
        <v>107.2369</v>
      </c>
      <c r="E12" s="107">
        <v>3.15</v>
      </c>
      <c r="F12" s="108"/>
    </row>
    <row r="13" spans="1:6" ht="27" customHeight="1">
      <c r="A13" s="104">
        <v>2100403</v>
      </c>
      <c r="B13" s="108" t="s">
        <v>268</v>
      </c>
      <c r="C13" s="98">
        <f t="shared" si="0"/>
        <v>326.99179999999996</v>
      </c>
      <c r="D13" s="106">
        <v>320.8418</v>
      </c>
      <c r="E13" s="107">
        <v>6.15</v>
      </c>
      <c r="F13" s="108"/>
    </row>
    <row r="14" spans="1:6" ht="27" customHeight="1">
      <c r="A14" s="104">
        <v>2100407</v>
      </c>
      <c r="B14" s="108" t="s">
        <v>269</v>
      </c>
      <c r="C14" s="98">
        <f t="shared" si="0"/>
        <v>158.6187</v>
      </c>
      <c r="D14" s="106">
        <v>153.2687</v>
      </c>
      <c r="E14" s="107">
        <v>5.35</v>
      </c>
      <c r="F14" s="108"/>
    </row>
    <row r="15" spans="1:6" ht="24.75" customHeight="1">
      <c r="A15" s="104">
        <v>2100550</v>
      </c>
      <c r="B15" s="108" t="s">
        <v>270</v>
      </c>
      <c r="C15" s="98">
        <f t="shared" si="0"/>
        <v>128.20080000000002</v>
      </c>
      <c r="D15" s="106">
        <v>124.9008</v>
      </c>
      <c r="E15" s="107">
        <v>3.3</v>
      </c>
      <c r="F15" s="108"/>
    </row>
    <row r="16" spans="1:6" ht="24.75" customHeight="1">
      <c r="A16" s="104">
        <v>2100407</v>
      </c>
      <c r="B16" s="108" t="s">
        <v>185</v>
      </c>
      <c r="C16" s="98">
        <f t="shared" si="0"/>
        <v>65.06009999999999</v>
      </c>
      <c r="D16" s="106">
        <v>60.9601</v>
      </c>
      <c r="E16" s="107">
        <v>4.1</v>
      </c>
      <c r="F16" s="108"/>
    </row>
    <row r="17" spans="1:6" ht="24.75" customHeight="1">
      <c r="A17" s="104">
        <v>2100716</v>
      </c>
      <c r="B17" s="108" t="s">
        <v>181</v>
      </c>
      <c r="C17" s="98">
        <f t="shared" si="0"/>
        <v>385.9965</v>
      </c>
      <c r="D17" s="106">
        <v>378.3965</v>
      </c>
      <c r="E17" s="107">
        <v>7.6</v>
      </c>
      <c r="F17" s="108"/>
    </row>
    <row r="18" spans="1:6" ht="24.75" customHeight="1">
      <c r="A18" s="104">
        <v>2100716</v>
      </c>
      <c r="B18" s="108" t="s">
        <v>187</v>
      </c>
      <c r="C18" s="98">
        <f t="shared" si="0"/>
        <v>207.7884</v>
      </c>
      <c r="D18" s="106">
        <v>204.0884</v>
      </c>
      <c r="E18" s="107">
        <v>3.7</v>
      </c>
      <c r="F18" s="108"/>
    </row>
    <row r="19" spans="1:6" ht="24.75" customHeight="1">
      <c r="A19" s="104">
        <v>2100716</v>
      </c>
      <c r="B19" s="108" t="s">
        <v>176</v>
      </c>
      <c r="C19" s="98">
        <f>D19+E19</f>
        <v>88.6002</v>
      </c>
      <c r="D19" s="98">
        <v>85.6002</v>
      </c>
      <c r="E19" s="99">
        <v>3</v>
      </c>
      <c r="F19" s="108"/>
    </row>
    <row r="20" spans="1:6" ht="24.75" customHeight="1">
      <c r="A20" s="104">
        <v>2100716</v>
      </c>
      <c r="B20" s="108" t="s">
        <v>183</v>
      </c>
      <c r="C20" s="98">
        <f>SUM(D20:E20)</f>
        <v>81.2619</v>
      </c>
      <c r="D20" s="106">
        <v>78.5619</v>
      </c>
      <c r="E20" s="107">
        <v>2.7</v>
      </c>
      <c r="F20" s="108"/>
    </row>
    <row r="21" spans="1:6" ht="24.75" customHeight="1">
      <c r="A21" s="104">
        <v>2100201</v>
      </c>
      <c r="B21" s="108" t="s">
        <v>188</v>
      </c>
      <c r="C21" s="98">
        <f>SUM(D21:E21)</f>
        <v>1576.7063</v>
      </c>
      <c r="D21" s="106">
        <v>1576.7063</v>
      </c>
      <c r="E21" s="107">
        <v>0</v>
      </c>
      <c r="F21" s="108"/>
    </row>
    <row r="22" spans="1:6" ht="24.75" customHeight="1">
      <c r="A22" s="104">
        <v>2100202</v>
      </c>
      <c r="B22" s="108" t="s">
        <v>189</v>
      </c>
      <c r="C22" s="98">
        <f>SUM(D22:E22)</f>
        <v>759.8441</v>
      </c>
      <c r="D22" s="106">
        <v>759.8441</v>
      </c>
      <c r="E22" s="107">
        <v>0</v>
      </c>
      <c r="F22" s="108"/>
    </row>
    <row r="23" spans="1:6" ht="24.75" customHeight="1">
      <c r="A23" s="104">
        <v>2100302</v>
      </c>
      <c r="B23" s="108" t="s">
        <v>190</v>
      </c>
      <c r="C23" s="98">
        <f>SUM(D23:E23)</f>
        <v>1042.581</v>
      </c>
      <c r="D23" s="106">
        <v>1042.581</v>
      </c>
      <c r="E23" s="107">
        <v>0</v>
      </c>
      <c r="F23" s="10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2019-03-20T08:09:18Z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