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近1汇总表" sheetId="1" r:id="rId1"/>
    <sheet name="附件2乡村振兴局" sheetId="8" r:id="rId2"/>
    <sheet name="附件3农业农村局" sheetId="3" r:id="rId3"/>
    <sheet name="附件4水利局" sheetId="9" r:id="rId4"/>
  </sheets>
  <definedNames>
    <definedName name="_xlnm._FilterDatabase" localSheetId="1" hidden="1">附件2乡村振兴局!$A$6:$T$18</definedName>
    <definedName name="_xlnm._FilterDatabase" localSheetId="2" hidden="1">附件3农业农村局!$A$5:$R$39</definedName>
    <definedName name="_xlnm.Print_Titles" localSheetId="2">附件3农业农村局!$2:$5</definedName>
    <definedName name="_xlnm.Print_Titles" localSheetId="1">附件2乡村振兴局!$2:$5</definedName>
  </definedNames>
  <calcPr calcId="144525"/>
</workbook>
</file>

<file path=xl/sharedStrings.xml><?xml version="1.0" encoding="utf-8"?>
<sst xmlns="http://schemas.openxmlformats.org/spreadsheetml/2006/main" count="438" uniqueCount="223">
  <si>
    <t>附件1</t>
  </si>
  <si>
    <t>佳县2023年中央第二批财政衔接资金项目计划汇总表</t>
  </si>
  <si>
    <t>序号</t>
  </si>
  <si>
    <t>项目主管部门</t>
  </si>
  <si>
    <t>投资额度（万元）</t>
  </si>
  <si>
    <t>小计</t>
  </si>
  <si>
    <t>中央</t>
  </si>
  <si>
    <t>省级</t>
  </si>
  <si>
    <t>市级</t>
  </si>
  <si>
    <t>县级</t>
  </si>
  <si>
    <t>其他其它资金投入</t>
  </si>
  <si>
    <t>合计</t>
  </si>
  <si>
    <t>县乡村振兴局</t>
  </si>
  <si>
    <t>县农业农村局</t>
  </si>
  <si>
    <t>县水利局</t>
  </si>
  <si>
    <t>附件2</t>
  </si>
  <si>
    <t>佳县2023年中央第二批财政衔接资金（巩固拓展脱贫攻坚成果和乡村振兴任务）项目计划明细表（乡村振兴局）</t>
  </si>
  <si>
    <t>单位：万元</t>
  </si>
  <si>
    <t>项目类型</t>
  </si>
  <si>
    <t>项目名称</t>
  </si>
  <si>
    <t>项目内容及建设规模</t>
  </si>
  <si>
    <t>建设期限             （起止时间）</t>
  </si>
  <si>
    <t>绩效目标</t>
  </si>
  <si>
    <t>项目实施地点</t>
  </si>
  <si>
    <t>直接受益脱贫人口（含监测对象）</t>
  </si>
  <si>
    <t>受益总人口</t>
  </si>
  <si>
    <t>资金投入（万元）</t>
  </si>
  <si>
    <t>项目
实施
单位</t>
  </si>
  <si>
    <t>行业主管部门</t>
  </si>
  <si>
    <t xml:space="preserve">县级项目负责人
</t>
  </si>
  <si>
    <t xml:space="preserve">镇级项目负责人
</t>
  </si>
  <si>
    <t xml:space="preserve">村级项目负责人
</t>
  </si>
  <si>
    <t>镇</t>
  </si>
  <si>
    <t>村</t>
  </si>
  <si>
    <t>户数</t>
  </si>
  <si>
    <t>人数</t>
  </si>
  <si>
    <t>乡村建设行动</t>
  </si>
  <si>
    <t>农村基础设施
（含产业配套基础设施）</t>
  </si>
  <si>
    <t>农村道路建设（通村路、通户路、小型桥梁等）</t>
  </si>
  <si>
    <t>大佛寺便民服务中心丁家坪村前刘山自然村井沟村组道路</t>
  </si>
  <si>
    <t>通村道路扩建、硬化500M，宽度3.5M.</t>
  </si>
  <si>
    <t>2023年6月至2023年12月</t>
  </si>
  <si>
    <t>方便村民480户1404人（其中脱贫户132户370人）村民出行方便并改善生产生活条件，产权属村集体所有。</t>
  </si>
  <si>
    <t>大佛寺便民服务中心</t>
  </si>
  <si>
    <t>丁家坪村前刘山自然村井沟</t>
  </si>
  <si>
    <t>乡村振兴局</t>
  </si>
  <si>
    <t>张伟</t>
  </si>
  <si>
    <t>康世斌</t>
  </si>
  <si>
    <t>刘乔娜</t>
  </si>
  <si>
    <t>刘国具镇王元村村组道路</t>
  </si>
  <si>
    <t>村组道路砖砌一条，长1.6公里，宽3.5米</t>
  </si>
  <si>
    <t>通过改善交通条件，解决村民238户726人（其中脱贫户55户135人)出行难问题，改善生产生活条件，产权属村集体所有、由村委会负责管护。</t>
  </si>
  <si>
    <t>刘国具镇</t>
  </si>
  <si>
    <t>王元村</t>
  </si>
  <si>
    <t>王晔</t>
  </si>
  <si>
    <t>王起富</t>
  </si>
  <si>
    <t>刘国具镇王元村桥涵工程</t>
  </si>
  <si>
    <t>拦水带长634米，40*40排水沟448米，DN600波纹管管涵116米，1米混凝土过路涵管10米长，1.0*1.0排水沟28米，路槽清理</t>
  </si>
  <si>
    <t>解决村民238户726人（其中脱贫户55户135人）出行困难，改善生产生活条件。项目建成后产权归村集体所有。</t>
  </si>
  <si>
    <t>农村电网建设（通生产、生活用电、提高综合电压和供电可靠性）</t>
  </si>
  <si>
    <t>刘国具镇王元村变压器配套</t>
  </si>
  <si>
    <t>购买50kW变压器一台，铺设6公里三相电线路</t>
  </si>
  <si>
    <t>满足电力使用需求，，解决村民238户726人（其中脱贫户55户135人)用电问题，改善生产生活条件。项目建成后产权归村集体所有。</t>
  </si>
  <si>
    <t>其他</t>
  </si>
  <si>
    <t>峪口便民服务中心玉家沟村排洪渠</t>
  </si>
  <si>
    <t>新建（18cmC30混凝土+18cm6%水泥土）长900米，宽3.5米；排洪渠长90米，高3米；浆砌石挡墙长30米，高3米。</t>
  </si>
  <si>
    <t>减少水土流失，保护淤地坝80亩，受益该村392户1275人（脱贫户178户498人）助推农业增产、增收；建成后产权归村集体所有、由村委会管护</t>
  </si>
  <si>
    <t>峪口便民服务中心</t>
  </si>
  <si>
    <t>玉家沟村</t>
  </si>
  <si>
    <t>刘云飞</t>
  </si>
  <si>
    <t>魏小军</t>
  </si>
  <si>
    <t>项目管理费</t>
  </si>
  <si>
    <t>全县项目管理费</t>
  </si>
  <si>
    <t>保障项目的顺利实施，规划编制、项目评估、检查验收、档案管理、公示公告等资料完善，加快项目实施进度。</t>
  </si>
  <si>
    <t>全县</t>
  </si>
  <si>
    <t>附件3</t>
  </si>
  <si>
    <t>佳县2023年中央第二批财政衔接资金（巩固拓展脱贫攻坚成果和乡村振兴任务）项目计划明细表（农业农村局）</t>
  </si>
  <si>
    <t>县级项目负责人</t>
  </si>
  <si>
    <t>镇级项目负责人</t>
  </si>
  <si>
    <t>村级项目负责人</t>
  </si>
  <si>
    <t>1.生产项目</t>
  </si>
  <si>
    <t>种植业基地(种植业)</t>
  </si>
  <si>
    <t>全县-全县-到户种植</t>
  </si>
  <si>
    <t>种植牧草120亩，每亩补助200元；大豆（高粱）套种502亩，每亩补助200元，村集体统一经营，脱贫每户最高补助不超1000元，易返贫致贫户每户最高补助不超3000元。共涉及154户脱贫户，户均年收入1000元。</t>
  </si>
  <si>
    <t>到户类项目，形成资产归户所有，发展种植产业增收，带动脱贫户154户，户均每年增加收入1000元左右.</t>
  </si>
  <si>
    <t>农业农村局</t>
  </si>
  <si>
    <t>申晓汉</t>
  </si>
  <si>
    <t>王家砭镇-刘家峁村-红薯种植</t>
  </si>
  <si>
    <t>红薯育苗6棚，每棚补助7.5万元，每棚育苗量须达到30万株以上，受益脱贫户328户，其中脱贫户76户，预计每户增收300元</t>
  </si>
  <si>
    <t>由村集体统一经营，经营性资产，产权归村集体所有，所得收益40%按章程提取公积公益金，60%脱贫攻坚成果巩固期间向所有脱贫户分红，受益脱贫户328户，其中脱贫户76户，预计每户增收300元</t>
  </si>
  <si>
    <t>王家砭镇</t>
  </si>
  <si>
    <t>刘家峁村</t>
  </si>
  <si>
    <t>朱建雄</t>
  </si>
  <si>
    <t>曹振平</t>
  </si>
  <si>
    <t>王家砭镇-豪则沟村-红薯种植</t>
  </si>
  <si>
    <t>红薯种植400亩，每亩补助400元，村集体统一经营，红薯育苗6棚，每棚补助7.5万元，户均每年增加收入400元左右，共带动农户329户，其中脱贫户112户。</t>
  </si>
  <si>
    <t>由村集体统一经营，经营性资产，产权归村集体所有，村集体统一经营，所得收益40%按章程提取公积公益金，60%脱贫攻坚成果巩固期间向所有脱贫户分红户均每年增加收入200元左右，共带动农户397户,1145人，其中脱贫户112户，285人。</t>
  </si>
  <si>
    <t>豪则沟村</t>
  </si>
  <si>
    <t>刘爱国</t>
  </si>
  <si>
    <t>方塌镇-马岔村-红薯种植</t>
  </si>
  <si>
    <t>红薯种植300亩,每亩补助400元。红薯育苗3棚，每棚补助7.5万元，村集体统一实施，带动农户152户，其中脱贫31户。预计增加每户农民收入每年200元。</t>
  </si>
  <si>
    <t>由村集体统一经营，经营性资产，产权归村集体所有，带动农户152户，其中脱贫户31户。预计增加每户农民收入每年200元。所得收益40%按章程提取公积公益金，60%脱贫攻坚成果巩固期间向所有脱贫户分红</t>
  </si>
  <si>
    <t>方塌镇</t>
  </si>
  <si>
    <t>马岔村</t>
  </si>
  <si>
    <t>暴海雄</t>
  </si>
  <si>
    <t>党堂虎</t>
  </si>
  <si>
    <t>佳州街道办事处-潘家畔村-红薯种植</t>
  </si>
  <si>
    <t>红薯种植面积共计100亩，每亩补助400元。红薯育苗1棚，每棚补助7.5万元，受益脱贫186户，其中脱贫户47户，预计每户增收300元</t>
  </si>
  <si>
    <t>由村集体统一经营，经营性资产，产权归村集体所有，受益脱贫户186户，其中脱贫户47户，预计每户增收300元，所得收益40%按章程提取公积公益金，60%脱贫攻坚成果巩固期间向所有脱贫户分红</t>
  </si>
  <si>
    <t>佳州街道办事处</t>
  </si>
  <si>
    <t>潘家畔村</t>
  </si>
  <si>
    <t>贺键</t>
  </si>
  <si>
    <t>潘国荣</t>
  </si>
  <si>
    <t>方塌镇-崖窑坬村-红薯种植</t>
  </si>
  <si>
    <t>红薯种植80亩,每亩补助400元。村集体统一实施红薯育苗1棚，每棚补助7.5万元村，带动农户105户，其中脱贫户9户，预计增加每户农民收入每年200元。</t>
  </si>
  <si>
    <t>由村集体统一经营，经营性资产，产权归村集体所有，户均每年增加收入200元左右，共带动农户105户其中脱贫9户。所得收益40%按章程提取公积公益金，60%脱贫攻坚成果巩固期间向所有脱贫户分红</t>
  </si>
  <si>
    <t>崖窑坬村</t>
  </si>
  <si>
    <t>曹召生</t>
  </si>
  <si>
    <t>木头峪镇-张于家畔-红薯种植</t>
  </si>
  <si>
    <t>红薯育苗1棚，每棚补助7.5万元，受益脱贫户265户，其中脱贫户62户，预计每户增收300元</t>
  </si>
  <si>
    <t>由村集体统一经营，经营性资产，产权归村集体所有，受益脱贫户192户，其中脱贫户18户，预计每户增收300元，所得收益40%按章程提取公积公益金，60%脱贫攻坚成果巩固期间向所有脱贫户分红</t>
  </si>
  <si>
    <t>木头峪镇</t>
  </si>
  <si>
    <t>张于家畔</t>
  </si>
  <si>
    <t>马峰强</t>
  </si>
  <si>
    <t>于张宁</t>
  </si>
  <si>
    <t>朱家坬-泥河沟村-红薯种植</t>
  </si>
  <si>
    <t>红薯种50亩，每亩补助400元，由村集体统一经营。</t>
  </si>
  <si>
    <t>由村集体统一经营，经营性资产，产权归村集体所有，所得收益40%按章程提取公积公益金，60%脱贫攻坚成果巩固期间向所有脱贫户分红，受益脱贫户328户1035人，其中脱贫户86户260人，预计每户增收300元。</t>
  </si>
  <si>
    <t>朱家坬镇</t>
  </si>
  <si>
    <t>泥河沟村</t>
  </si>
  <si>
    <t>贺美玲</t>
  </si>
  <si>
    <t>武江伟</t>
  </si>
  <si>
    <t>方塌镇-折家畔村-红薯种植</t>
  </si>
  <si>
    <t>红薯种植30亩,每亩补助400元。村集体统一实施，带动农户203户，其中脱贫户10户，预计增加每户农民收入每年200元。</t>
  </si>
  <si>
    <t>由村集体统一经营，经营性资产，产权归村集体所有，带动农户203户，其中脱贫户10户，预计增加每户农民收入每年200元。所得收益40%按章程提取公积公益金，60%脱贫攻坚成果巩固期间向所有脱贫户分红</t>
  </si>
  <si>
    <t>折家畔村</t>
  </si>
  <si>
    <t>张建利</t>
  </si>
  <si>
    <t>方塌镇折家畔村小杂粮种植示范基地</t>
  </si>
  <si>
    <t>土壤改良429.62亩。土壤改良后用于种植地膜高粱、地膜谷子等。</t>
  </si>
  <si>
    <t>1、土壤改良429.62亩，经营性资产，形成资产后归村集体所有。2、提高产量亩产增收100斤，3、带动农户203户 ，其中包括脱贫户33户，每亩增收200元左右。</t>
  </si>
  <si>
    <t>刘国具镇贺家仓村小杂粮种植示范基地</t>
  </si>
  <si>
    <t>平整土地242亩，平整后土地用于种植地膜高粱、地膜谷子等</t>
  </si>
  <si>
    <t>1、完成土地平整242亩，经营性资产，形成资产后归村集体所有。2、提高产量亩产增收100斤，3、带动农户308户906人（其中脱贫户95户261人）每亩增收300元左右。</t>
  </si>
  <si>
    <t>贺家仓村</t>
  </si>
  <si>
    <t>徐彦楼</t>
  </si>
  <si>
    <t>贺海荣</t>
  </si>
  <si>
    <t>养殖业基地</t>
  </si>
  <si>
    <t>全县-全县-到户养殖</t>
  </si>
  <si>
    <t>养羊23323只，每只补助500元；猪2137头，每头补助500元；养牛1914头，每头补助3000元；养鸡30135只，每只补助30元；养蜂206箱，每箱补助500元。新（改）建圈舍1201座，按建设投资的70%进行补贴（以相关证明票据为准）每座最高补助1000元。脱贫每户最高补助不超1000元，易返贫致贫户每户最高补助不超3000元（圈舍除外）。共涉及5162户脱贫户，户均年收入2000元。</t>
  </si>
  <si>
    <t>到户类项目，形成资产归农户所有，养殖每户户均年收入2000元左右，受益脱贫户5162户16518人。</t>
  </si>
  <si>
    <t>全县-全县-庭院经济</t>
  </si>
  <si>
    <t>房前屋后发展特色养殖、蔬菜种植、小型加工、种养循环类有意愿的脱贫户和易返贫致贫户200户，每户补助5000-10000元</t>
  </si>
  <si>
    <t>到户类项目，形成资产归户所有，发展庭院经济有意愿的脱贫户和易返贫致贫户200户每年增收7000元左右。</t>
  </si>
  <si>
    <t>大佛寺便民服务中心-边子元村-生猪养殖</t>
  </si>
  <si>
    <t>新建养猪厂化粪池200m³，形成资产归村集体所有，养殖场对外承包经营，受益脱贫户72户。</t>
  </si>
  <si>
    <t>发展养殖产业，促进经济发展，增加农民收入。经营性资产，项目建成后，资产归村集体所有，项目建设期间优先脱贫户务工，所得收益40%按章程提取公积公益金，60%脱贫攻坚成果巩固期间向所有脱贫户分红。改善生猪养殖条件，提升粪污资源化利用水平，减少经营支出。直接受益人口310户903人，其中包括脱贫户73户166人。每户每年预计增收1500元</t>
  </si>
  <si>
    <t>边子元村</t>
  </si>
  <si>
    <t>高红卫</t>
  </si>
  <si>
    <t>加工业</t>
  </si>
  <si>
    <t>全县-全县-到户加工</t>
  </si>
  <si>
    <t>手工挂面加工20户，其余加工4户，按建设投资的70%进行补贴（以相关证明票据为准），脱贫每户最高补助不超1000元，易返贫致贫户每户最高补助不超3000元。共涉及24户脱贫户，户均年收入1500元。</t>
  </si>
  <si>
    <t>经营性资产，形成资产归农户所有，发展加工产业增收，带动脱贫户24户，户均每年增加收入1500元左右.</t>
  </si>
  <si>
    <t>螅镇-小社-手工挂面加工</t>
  </si>
  <si>
    <t>新修生产房150平米，改造烘干房，新加烘干设备，密封院子顶棚。形成资产归村集体所有，带动366户944人，其中脱贫户94户266人，每户每年预计增收300元。</t>
  </si>
  <si>
    <t>形成资产归村集体所有，带动366户944人，其中脱贫户94户266人，每户每年预计增收300元。</t>
  </si>
  <si>
    <t>螅镇</t>
  </si>
  <si>
    <t>小社村</t>
  </si>
  <si>
    <t>张雄斌</t>
  </si>
  <si>
    <t>冯捻卫</t>
  </si>
  <si>
    <t>农产品仓储保鲜冷链基础设施建设</t>
  </si>
  <si>
    <t>螅镇-青瓜崖-冷库建设</t>
  </si>
  <si>
    <t>新建冷库1座，长20米，宽8米，高4米，储存新鲜红枣20吨，利用反季销售，提高群众收入。形成资产归村集体所有，带动386户1032人，其中脱贫户55户146人，每户每年预计增收1000元</t>
  </si>
  <si>
    <t>经营性资产，形成资产归村集所有，由村集体统一经营，带动386户1032人，其中脱贫户55户146人，每户每年预计增收1000元。</t>
  </si>
  <si>
    <t>青瓜崖村</t>
  </si>
  <si>
    <t>张国杰</t>
  </si>
  <si>
    <t>小型农田水利设施建设</t>
  </si>
  <si>
    <t>方塌镇-纪家畔村-旱作节水农业项目</t>
  </si>
  <si>
    <t>“四位一体”集雨补灌方塌镇纪家畔村山地“四位一体”集雨补灌511.49亩，建设提水设备、泵站、高位水池、铺设滴灌管道，带动农户146户 ，其中包括脱贫户15户，预计每户每年增收300元左右。</t>
  </si>
  <si>
    <t>改善农业生产条件，降低农业灌溉用水取水量，提高产量300斤，带动农户146户 ，其中包括脱贫户15户，预计每户每年增收300元左右。经营性资产，经营性资产，经营性资产，形成固定资产后归村集体所有。</t>
  </si>
  <si>
    <t>纪家畔村</t>
  </si>
  <si>
    <t>苏志明</t>
  </si>
  <si>
    <t>方塌镇-折家畔-旱作节水农业项目</t>
  </si>
  <si>
    <t>“四位一体”集雨补灌方塌镇折家畔村山地“四位一体”集雨补灌495.78亩，建设提水设备、泵站、高位水池、铺设滴灌管道，带动农户217户 ，其中包括脱贫户10户，预计每户每年增收300元左右。</t>
  </si>
  <si>
    <t>改善农业生产条件，降低农业灌溉用水取水量，提高产量300斤，带动农户217户 ，其中包括脱贫户10户，预计每户每年增收300元左右。经营性资产，形成固定资产后归村集体所有。</t>
  </si>
  <si>
    <t>佳州街道办事处潘家畔村-旱作节水农业项目</t>
  </si>
  <si>
    <t>“四位一体”集雨补灌佳州街道办潘家畔村山地“四位一体”集雨补灌824.45亩，建设出水栓排气阀、控制井排气阀，预计每户每年增收300元左右。</t>
  </si>
  <si>
    <t>改善农业生产条件，降低农业灌溉用水取水量，提高产量300斤，带动农户188户 ，其中包括脱贫户15户，预计每户每年增收300元左右。经营性资产，形成固定资产后归村集体所有。</t>
  </si>
  <si>
    <t>金明寺镇-李柏亮沟村-旱作节水农业项目</t>
  </si>
  <si>
    <t>“四位一体”集雨补灌金明寺镇李柏亮沟村山地“四位一体”集雨补灌580.59亩，建设提水设备、泵站、高位水池、铺设滴灌管道，带动农户220户 ，其中包括脱贫户50户，预计每户每年增收300元左右。</t>
  </si>
  <si>
    <t>改善农业生产条件，降低农业灌溉用水取水量，提高产量300斤，带动农户220户 ，其中包括脱贫户50户，预计每户每年增收300元左右。经营性资产，形成固定资产后归村集体所有。</t>
  </si>
  <si>
    <t>金明寺镇</t>
  </si>
  <si>
    <t>李柏亮沟村</t>
  </si>
  <si>
    <t>高延河</t>
  </si>
  <si>
    <t>李子元</t>
  </si>
  <si>
    <t>通镇-黑龙潭村-旱作节水农业项目</t>
  </si>
  <si>
    <t>“四位一体”集雨补灌通镇黑龙潭村山地“四位一体”集雨补灌272亩，建设提水设备、泵站、高位水池、铺设滴灌管道，带动农户165户 ，其中包括脱贫户24户，预计每户每年增收300元左右。</t>
  </si>
  <si>
    <t>改善农业生产条件，降低农业灌溉用水取水量，提高产量300斤，带动农户165户 ，其中包括脱贫户24户，预计每户每年增收300元左右。经营性资产，形成固定资产后归村集体所有。</t>
  </si>
  <si>
    <t>通镇</t>
  </si>
  <si>
    <t>黑龙潭村</t>
  </si>
  <si>
    <t>武张卫</t>
  </si>
  <si>
    <t>崔世光</t>
  </si>
  <si>
    <t>人才培养</t>
  </si>
  <si>
    <t>全县-全县-产业奖补</t>
  </si>
  <si>
    <t>支持佳县一隆农副产品购销有限公司通过订单收购高粱带动农户增收，收购1吨高粱奖补50元，当年收购量达到1万吨以上的，每1万吨再额外奖补20万元。与2500户以上农户建立稳定利益联接机制，其中脱贫户500户以上，户均年收入5000元以上。</t>
  </si>
  <si>
    <t>新型农业经营主体通过订单收购高粱带动农户2500户以上，其中脱贫户500户以上，户均年收入达5000元以上。</t>
  </si>
  <si>
    <t>村容村貌提升</t>
  </si>
  <si>
    <t>兴隆寺便民服务中心-梁家岔村-人居环境整治</t>
  </si>
  <si>
    <t>硬化7.8米宽巷道，4米宽村组道路，新建雨水边沟1100米，雨水管道400支，雨水井69个，雨水主水渠（水泥制）300米，污水管道排放，污水管道200支（长1400米），主管道200米，400支，污水检查井30个，预埋30方化粪池1个，上水检查井54个，农业养殖场地硬化50平方米66个。</t>
  </si>
  <si>
    <t>形成资产归村集体所有，改善村民生活条件，提升幸福指数，直接受益人口389户1082人。</t>
  </si>
  <si>
    <t>兴隆寺便民服务中心</t>
  </si>
  <si>
    <t>梁家岔村</t>
  </si>
  <si>
    <t>刘建华</t>
  </si>
  <si>
    <t>刘光荣</t>
  </si>
  <si>
    <t>附件5</t>
  </si>
  <si>
    <t>佳县2023年中央第二批财政衔接资金（巩固拓展脱贫攻坚成果和乡村振兴任务）项目计划明细表（水利局）</t>
  </si>
  <si>
    <t>备注</t>
  </si>
  <si>
    <t>农村供水保障设施建设</t>
  </si>
  <si>
    <t>全县巩固安全饮水维修养护项目</t>
  </si>
  <si>
    <t>主要用于全县脱贫村等456处农村供水进行维修养护，内容有潜水泵等机电设备更新改造及修理；管理房等建筑物的修缮；水源井、蓄水构筑物的加固和修缮；输配水管道、闸阀、水表等供水设施的检修、维修；泵房内的电力设施等</t>
  </si>
  <si>
    <t>2023年6月至2023年11月</t>
  </si>
  <si>
    <t>巩固了全县38400户107790人,饮水安全</t>
  </si>
  <si>
    <t>水利局</t>
  </si>
  <si>
    <t>刘建忠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</si>
</sst>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2"/>
      <name val="黑体"/>
      <charset val="134"/>
    </font>
    <font>
      <sz val="12"/>
      <name val="宋体"/>
      <charset val="134"/>
    </font>
    <font>
      <sz val="18"/>
      <name val="方正小标宋简体"/>
      <charset val="134"/>
    </font>
    <font>
      <sz val="10"/>
      <name val="黑体"/>
      <charset val="134"/>
    </font>
    <font>
      <b/>
      <sz val="10"/>
      <name val="仿宋_GB2312"/>
      <charset val="134"/>
    </font>
    <font>
      <b/>
      <sz val="12"/>
      <name val="仿宋_GB2312"/>
      <charset val="134"/>
    </font>
    <font>
      <sz val="12"/>
      <name val="仿宋_GB2312"/>
      <charset val="134"/>
    </font>
    <font>
      <sz val="12"/>
      <color theme="1"/>
      <name val="仿宋_GB2312"/>
      <charset val="134"/>
    </font>
    <font>
      <b/>
      <sz val="12"/>
      <color theme="1"/>
      <name val="仿宋_GB2312"/>
      <charset val="134"/>
    </font>
    <font>
      <sz val="12"/>
      <color theme="1"/>
      <name val="宋体"/>
      <charset val="134"/>
    </font>
    <font>
      <sz val="11"/>
      <color theme="1"/>
      <name val="仿宋_GB2312"/>
      <charset val="134"/>
    </font>
    <font>
      <sz val="12"/>
      <color theme="1"/>
      <name val="宋体"/>
      <charset val="134"/>
      <scheme val="minor"/>
    </font>
    <font>
      <sz val="12"/>
      <color theme="1"/>
      <name val="黑体"/>
      <charset val="134"/>
    </font>
    <font>
      <sz val="20"/>
      <color theme="1"/>
      <name val="方正小标宋_GBK"/>
      <charset val="134"/>
    </font>
    <font>
      <sz val="11"/>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9"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9" fillId="9" borderId="0" applyNumberFormat="0" applyBorder="0" applyAlignment="0" applyProtection="0">
      <alignment vertical="center"/>
    </xf>
    <xf numFmtId="0" fontId="22" fillId="0" borderId="11" applyNumberFormat="0" applyFill="0" applyAlignment="0" applyProtection="0">
      <alignment vertical="center"/>
    </xf>
    <xf numFmtId="0" fontId="19" fillId="10" borderId="0" applyNumberFormat="0" applyBorder="0" applyAlignment="0" applyProtection="0">
      <alignment vertical="center"/>
    </xf>
    <xf numFmtId="0" fontId="28" fillId="11" borderId="12" applyNumberFormat="0" applyAlignment="0" applyProtection="0">
      <alignment vertical="center"/>
    </xf>
    <xf numFmtId="0" fontId="29" fillId="11" borderId="8" applyNumberFormat="0" applyAlignment="0" applyProtection="0">
      <alignment vertical="center"/>
    </xf>
    <xf numFmtId="0" fontId="30" fillId="12" borderId="13"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lignment vertical="center"/>
    </xf>
  </cellStyleXfs>
  <cellXfs count="70">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4" xfId="0" applyFont="1" applyFill="1" applyBorder="1" applyAlignment="1"/>
    <xf numFmtId="0" fontId="2" fillId="0" borderId="4" xfId="0" applyFont="1" applyFill="1" applyBorder="1" applyAlignment="1">
      <alignment horizont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49" applyNumberFormat="1" applyFont="1" applyFill="1" applyBorder="1" applyAlignment="1">
      <alignment horizontal="center" vertical="center" wrapText="1"/>
    </xf>
    <xf numFmtId="0" fontId="5" fillId="0" borderId="3" xfId="49"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0" fillId="0" borderId="2" xfId="0" applyNumberFormat="1" applyFill="1" applyBorder="1" applyAlignment="1">
      <alignment vertical="center" wrapText="1"/>
    </xf>
    <xf numFmtId="49" fontId="0" fillId="0" borderId="2" xfId="0" applyNumberFormat="1" applyFill="1" applyBorder="1" applyAlignment="1">
      <alignment vertical="center" wrapText="1"/>
    </xf>
    <xf numFmtId="0" fontId="11" fillId="0" borderId="2" xfId="0" applyFont="1" applyBorder="1">
      <alignment vertical="center"/>
    </xf>
    <xf numFmtId="0" fontId="0" fillId="0" borderId="2" xfId="0" applyBorder="1">
      <alignment vertical="center"/>
    </xf>
    <xf numFmtId="0" fontId="0" fillId="0" borderId="2" xfId="0" applyBorder="1" applyAlignment="1">
      <alignment vertical="center" wrapText="1"/>
    </xf>
    <xf numFmtId="0" fontId="1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3" xfId="0" applyFont="1" applyBorder="1">
      <alignment vertical="center"/>
    </xf>
    <xf numFmtId="176" fontId="12"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0" fontId="0" fillId="0" borderId="3" xfId="0" applyBorder="1">
      <alignment vertical="center"/>
    </xf>
    <xf numFmtId="0" fontId="6"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49"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Alignment="1">
      <alignment horizontal="center" vertical="center"/>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Fill="1" applyBorder="1" applyAlignment="1">
      <alignment vertical="center"/>
    </xf>
    <xf numFmtId="0" fontId="8" fillId="0" borderId="2" xfId="0" applyFont="1" applyFill="1" applyBorder="1" applyAlignment="1">
      <alignment horizontal="center" vertical="center"/>
    </xf>
    <xf numFmtId="0" fontId="0" fillId="0" borderId="2"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466725</xdr:colOff>
      <xdr:row>0</xdr:row>
      <xdr:rowOff>0</xdr:rowOff>
    </xdr:from>
    <xdr:to>
      <xdr:col>4</xdr:col>
      <xdr:colOff>552450</xdr:colOff>
      <xdr:row>1</xdr:row>
      <xdr:rowOff>161925</xdr:rowOff>
    </xdr:to>
    <xdr:pic>
      <xdr:nvPicPr>
        <xdr:cNvPr id="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3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3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3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3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3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3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3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3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3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3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4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5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5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5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5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5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5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5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5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5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5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6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7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7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7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7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7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7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7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7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7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7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8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9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9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9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9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9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9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9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9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9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9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0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0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0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1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1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12"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13"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1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1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1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1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1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1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2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2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2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3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3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32"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33"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3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3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3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3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3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3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4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4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4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5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5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52"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53"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5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5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5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5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5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5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6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6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6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7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7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72"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73"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7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7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7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7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7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7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8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88"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89"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9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9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92"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93"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9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9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9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19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9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19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0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0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0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1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1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1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1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1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1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1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1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1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1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2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2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2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3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3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3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3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3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3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3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3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3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3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4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4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4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5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5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5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5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5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5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5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5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5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5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6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6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6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7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7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7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7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7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7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76"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77"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7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7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0"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1"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4"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5"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86"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87"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8"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89"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90"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91"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92"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161925</xdr:rowOff>
    </xdr:to>
    <xdr:pic>
      <xdr:nvPicPr>
        <xdr:cNvPr id="293" name="Picture 155" descr="clip_image9849"/>
        <xdr:cNvPicPr>
          <a:picLocks noChangeAspect="1"/>
        </xdr:cNvPicPr>
      </xdr:nvPicPr>
      <xdr:blipFill>
        <a:blip r:embed="rId1"/>
        <a:stretch>
          <a:fillRect/>
        </a:stretch>
      </xdr:blipFill>
      <xdr:spPr>
        <a:xfrm>
          <a:off x="3800475" y="0"/>
          <a:ext cx="85725" cy="342900"/>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94"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0</xdr:row>
      <xdr:rowOff>0</xdr:rowOff>
    </xdr:from>
    <xdr:to>
      <xdr:col>4</xdr:col>
      <xdr:colOff>552450</xdr:colOff>
      <xdr:row>1</xdr:row>
      <xdr:rowOff>199390</xdr:rowOff>
    </xdr:to>
    <xdr:pic>
      <xdr:nvPicPr>
        <xdr:cNvPr id="295" name="Picture 155" descr="clip_image9849"/>
        <xdr:cNvPicPr>
          <a:picLocks noChangeAspect="1"/>
        </xdr:cNvPicPr>
      </xdr:nvPicPr>
      <xdr:blipFill>
        <a:blip r:embed="rId1"/>
        <a:stretch>
          <a:fillRect/>
        </a:stretch>
      </xdr:blipFill>
      <xdr:spPr>
        <a:xfrm>
          <a:off x="3800475" y="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29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29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298"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299"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0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0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02"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03"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04"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05"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0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0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08"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09"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12"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13"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4"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5"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8"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19"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2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2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22"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23"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24"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25"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2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2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28"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29"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32"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33"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4"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5"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8"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39"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4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4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42"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43"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44"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45"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4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4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48"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49"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52"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53"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4"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5"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8"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59"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6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6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62"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63"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64"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65"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6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6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68"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69"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72"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73"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4"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5"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8"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79"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8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8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82"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83"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84"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85"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86"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87"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88"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89"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90"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91"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92"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208915</xdr:rowOff>
    </xdr:to>
    <xdr:pic>
      <xdr:nvPicPr>
        <xdr:cNvPr id="393" name="Picture 155" descr="clip_image9849"/>
        <xdr:cNvPicPr>
          <a:picLocks noChangeAspect="1"/>
        </xdr:cNvPicPr>
      </xdr:nvPicPr>
      <xdr:blipFill>
        <a:blip r:embed="rId1"/>
        <a:stretch>
          <a:fillRect/>
        </a:stretch>
      </xdr:blipFill>
      <xdr:spPr>
        <a:xfrm>
          <a:off x="3800475" y="819150"/>
          <a:ext cx="85725" cy="3803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94"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twoCellAnchor editAs="oneCell">
    <xdr:from>
      <xdr:col>4</xdr:col>
      <xdr:colOff>466725</xdr:colOff>
      <xdr:row>4</xdr:row>
      <xdr:rowOff>0</xdr:rowOff>
    </xdr:from>
    <xdr:to>
      <xdr:col>4</xdr:col>
      <xdr:colOff>552450</xdr:colOff>
      <xdr:row>5</xdr:row>
      <xdr:rowOff>170815</xdr:rowOff>
    </xdr:to>
    <xdr:pic>
      <xdr:nvPicPr>
        <xdr:cNvPr id="395" name="Picture 155" descr="clip_image9849"/>
        <xdr:cNvPicPr>
          <a:picLocks noChangeAspect="1"/>
        </xdr:cNvPicPr>
      </xdr:nvPicPr>
      <xdr:blipFill>
        <a:blip r:embed="rId1"/>
        <a:stretch>
          <a:fillRect/>
        </a:stretch>
      </xdr:blipFill>
      <xdr:spPr>
        <a:xfrm>
          <a:off x="3800475" y="819150"/>
          <a:ext cx="85725" cy="34226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466725</xdr:colOff>
      <xdr:row>23</xdr:row>
      <xdr:rowOff>0</xdr:rowOff>
    </xdr:from>
    <xdr:to>
      <xdr:col>4</xdr:col>
      <xdr:colOff>552450</xdr:colOff>
      <xdr:row>24</xdr:row>
      <xdr:rowOff>161290</xdr:rowOff>
    </xdr:to>
    <xdr:pic>
      <xdr:nvPicPr>
        <xdr:cNvPr id="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3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3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3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3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3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3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3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3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3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3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4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5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5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5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5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5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5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5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5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5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5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6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7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7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7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7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7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7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7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7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7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7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8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9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9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9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9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9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9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9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9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9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9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0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1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1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1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1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1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1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1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1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1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1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2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3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3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3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3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3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3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3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3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3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3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4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5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5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5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5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5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5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5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5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5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5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6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7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7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7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7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7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7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7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7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7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7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4"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5"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8"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89"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90"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91"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92"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93"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94"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95"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96"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197"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98"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199390</xdr:rowOff>
    </xdr:to>
    <xdr:pic>
      <xdr:nvPicPr>
        <xdr:cNvPr id="199" name="Picture 155" descr="clip_image9849"/>
        <xdr:cNvPicPr>
          <a:picLocks noChangeAspect="1"/>
        </xdr:cNvPicPr>
      </xdr:nvPicPr>
      <xdr:blipFill>
        <a:blip r:embed="rId1"/>
        <a:stretch>
          <a:fillRect/>
        </a:stretch>
      </xdr:blipFill>
      <xdr:spPr>
        <a:xfrm>
          <a:off x="4772025" y="20142200"/>
          <a:ext cx="85725" cy="3803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00"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twoCellAnchor editAs="oneCell">
    <xdr:from>
      <xdr:col>4</xdr:col>
      <xdr:colOff>466725</xdr:colOff>
      <xdr:row>23</xdr:row>
      <xdr:rowOff>0</xdr:rowOff>
    </xdr:from>
    <xdr:to>
      <xdr:col>4</xdr:col>
      <xdr:colOff>552450</xdr:colOff>
      <xdr:row>24</xdr:row>
      <xdr:rowOff>161290</xdr:rowOff>
    </xdr:to>
    <xdr:pic>
      <xdr:nvPicPr>
        <xdr:cNvPr id="201" name="Picture 155" descr="clip_image9849"/>
        <xdr:cNvPicPr>
          <a:picLocks noChangeAspect="1"/>
        </xdr:cNvPicPr>
      </xdr:nvPicPr>
      <xdr:blipFill>
        <a:blip r:embed="rId1"/>
        <a:stretch>
          <a:fillRect/>
        </a:stretch>
      </xdr:blipFill>
      <xdr:spPr>
        <a:xfrm>
          <a:off x="4772025" y="20142200"/>
          <a:ext cx="85725" cy="34226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tabSelected="1" workbookViewId="0">
      <selection activeCell="A2" sqref="A2:H2"/>
    </sheetView>
  </sheetViews>
  <sheetFormatPr defaultColWidth="9" defaultRowHeight="13.5" outlineLevelRow="7" outlineLevelCol="7"/>
  <cols>
    <col min="1" max="1" width="6.225" style="56" customWidth="1"/>
    <col min="2" max="2" width="19.7666666666667" style="56" customWidth="1"/>
    <col min="3" max="3" width="10.875" style="56" customWidth="1"/>
    <col min="4" max="4" width="9" style="56"/>
    <col min="5" max="6" width="10.375" style="56" customWidth="1"/>
    <col min="7" max="7" width="15.975" style="56" customWidth="1"/>
    <col min="8" max="16384" width="9" style="56"/>
  </cols>
  <sheetData>
    <row r="1" s="56" customFormat="1" ht="14.25" spans="1:1">
      <c r="A1" s="57" t="s">
        <v>0</v>
      </c>
    </row>
    <row r="2" s="56" customFormat="1" ht="26" customHeight="1" spans="1:8">
      <c r="A2" s="58" t="s">
        <v>1</v>
      </c>
      <c r="B2" s="58"/>
      <c r="C2" s="58"/>
      <c r="D2" s="58"/>
      <c r="E2" s="58"/>
      <c r="F2" s="58"/>
      <c r="G2" s="58"/>
      <c r="H2" s="58"/>
    </row>
    <row r="3" s="56" customFormat="1" ht="26" customHeight="1" spans="1:8">
      <c r="A3" s="59" t="s">
        <v>2</v>
      </c>
      <c r="B3" s="59" t="s">
        <v>3</v>
      </c>
      <c r="C3" s="60" t="s">
        <v>4</v>
      </c>
      <c r="D3" s="61"/>
      <c r="E3" s="61"/>
      <c r="F3" s="61"/>
      <c r="G3" s="61"/>
      <c r="H3" s="62"/>
    </row>
    <row r="4" s="56" customFormat="1" ht="34" customHeight="1" spans="1:8">
      <c r="A4" s="63"/>
      <c r="B4" s="63"/>
      <c r="C4" s="63" t="s">
        <v>5</v>
      </c>
      <c r="D4" s="63" t="s">
        <v>6</v>
      </c>
      <c r="E4" s="63" t="s">
        <v>7</v>
      </c>
      <c r="F4" s="63" t="s">
        <v>8</v>
      </c>
      <c r="G4" s="63" t="s">
        <v>9</v>
      </c>
      <c r="H4" s="64" t="s">
        <v>10</v>
      </c>
    </row>
    <row r="5" s="56" customFormat="1" ht="26" customHeight="1" spans="1:8">
      <c r="A5" s="65"/>
      <c r="B5" s="66" t="s">
        <v>11</v>
      </c>
      <c r="C5" s="66">
        <f>SUM(C6:C8)</f>
        <v>2103.77</v>
      </c>
      <c r="D5" s="66">
        <f>SUM(D6:D8)</f>
        <v>2103.77</v>
      </c>
      <c r="E5" s="66"/>
      <c r="F5" s="66"/>
      <c r="G5" s="65"/>
      <c r="H5" s="67"/>
    </row>
    <row r="6" s="56" customFormat="1" ht="26" customHeight="1" spans="1:8">
      <c r="A6" s="65">
        <v>1</v>
      </c>
      <c r="B6" s="65" t="s">
        <v>12</v>
      </c>
      <c r="C6" s="68">
        <v>250.02</v>
      </c>
      <c r="D6" s="68">
        <v>250.02</v>
      </c>
      <c r="E6" s="68"/>
      <c r="F6" s="68"/>
      <c r="G6" s="65"/>
      <c r="H6" s="67"/>
    </row>
    <row r="7" s="56" customFormat="1" ht="26" customHeight="1" spans="1:8">
      <c r="A7" s="65">
        <v>2</v>
      </c>
      <c r="B7" s="65" t="s">
        <v>13</v>
      </c>
      <c r="C7" s="68">
        <v>1653.75</v>
      </c>
      <c r="D7" s="68">
        <v>1653.75</v>
      </c>
      <c r="E7" s="68"/>
      <c r="F7" s="68"/>
      <c r="G7" s="65"/>
      <c r="H7" s="67"/>
    </row>
    <row r="8" s="56" customFormat="1" ht="26" customHeight="1" spans="1:8">
      <c r="A8" s="65">
        <v>3</v>
      </c>
      <c r="B8" s="65" t="s">
        <v>14</v>
      </c>
      <c r="C8" s="68">
        <v>200</v>
      </c>
      <c r="D8" s="68">
        <v>200</v>
      </c>
      <c r="E8" s="68"/>
      <c r="F8" s="69"/>
      <c r="G8" s="69"/>
      <c r="H8" s="69"/>
    </row>
  </sheetData>
  <mergeCells count="4">
    <mergeCell ref="A2:H2"/>
    <mergeCell ref="C3:H3"/>
    <mergeCell ref="A3:A4"/>
    <mergeCell ref="B3:B4"/>
  </mergeCells>
  <pageMargins left="0.700694444444445" right="0.700694444444445" top="1.0625" bottom="0.751388888888889" header="0.298611111111111" footer="0.298611111111111"/>
  <pageSetup paperSize="9" scale="97" firstPageNumber="7" fitToHeight="0" orientation="portrait"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
  <sheetViews>
    <sheetView topLeftCell="A2" workbookViewId="0">
      <selection activeCell="L5" sqref="L5"/>
    </sheetView>
  </sheetViews>
  <sheetFormatPr defaultColWidth="9" defaultRowHeight="13.5"/>
  <cols>
    <col min="3" max="3" width="16.75" customWidth="1"/>
    <col min="5" max="5" width="26.75" customWidth="1"/>
  </cols>
  <sheetData>
    <row r="1" ht="14.25" spans="1:18">
      <c r="A1" s="2" t="s">
        <v>15</v>
      </c>
      <c r="B1" s="3"/>
      <c r="C1" s="4"/>
      <c r="D1" s="4"/>
      <c r="E1" s="4"/>
      <c r="F1" s="4"/>
      <c r="G1" s="4"/>
      <c r="H1" s="4"/>
      <c r="I1" s="4"/>
      <c r="J1" s="4"/>
      <c r="K1" s="4"/>
      <c r="L1" s="4"/>
      <c r="M1" s="4"/>
      <c r="N1" s="4"/>
      <c r="O1" s="4"/>
      <c r="P1" s="4"/>
      <c r="Q1" s="4"/>
      <c r="R1" s="4"/>
    </row>
    <row r="2" ht="22.5" spans="1:18">
      <c r="A2" s="5" t="s">
        <v>16</v>
      </c>
      <c r="B2" s="5"/>
      <c r="C2" s="5"/>
      <c r="D2" s="5"/>
      <c r="E2" s="5"/>
      <c r="F2" s="5"/>
      <c r="G2" s="5"/>
      <c r="H2" s="5"/>
      <c r="I2" s="5"/>
      <c r="J2" s="5"/>
      <c r="K2" s="5"/>
      <c r="L2" s="5"/>
      <c r="M2" s="5"/>
      <c r="N2" s="5"/>
      <c r="O2" s="5"/>
      <c r="P2" s="5"/>
      <c r="Q2" s="5"/>
      <c r="R2" s="5"/>
    </row>
    <row r="3" ht="14.25" spans="1:18">
      <c r="A3" s="6"/>
      <c r="B3" s="7"/>
      <c r="C3" s="8"/>
      <c r="D3" s="8"/>
      <c r="E3" s="8"/>
      <c r="F3" s="8"/>
      <c r="G3" s="8"/>
      <c r="H3" s="8"/>
      <c r="I3" s="8"/>
      <c r="J3" s="8"/>
      <c r="K3" s="8"/>
      <c r="L3" s="19"/>
      <c r="M3" s="19"/>
      <c r="N3" s="19"/>
      <c r="O3" s="20" t="s">
        <v>17</v>
      </c>
      <c r="P3" s="4"/>
      <c r="Q3" s="4"/>
      <c r="R3" s="4"/>
    </row>
    <row r="4" spans="1:18">
      <c r="A4" s="10" t="s">
        <v>18</v>
      </c>
      <c r="B4" s="10" t="s">
        <v>19</v>
      </c>
      <c r="C4" s="10" t="s">
        <v>20</v>
      </c>
      <c r="D4" s="10" t="s">
        <v>21</v>
      </c>
      <c r="E4" s="10" t="s">
        <v>22</v>
      </c>
      <c r="F4" s="10" t="s">
        <v>23</v>
      </c>
      <c r="G4" s="10"/>
      <c r="H4" s="10" t="s">
        <v>24</v>
      </c>
      <c r="I4" s="10"/>
      <c r="J4" s="10" t="s">
        <v>25</v>
      </c>
      <c r="K4" s="10"/>
      <c r="L4" s="10" t="s">
        <v>26</v>
      </c>
      <c r="M4" s="10"/>
      <c r="N4" s="53" t="s">
        <v>27</v>
      </c>
      <c r="O4" s="53" t="s">
        <v>28</v>
      </c>
      <c r="P4" s="53" t="s">
        <v>29</v>
      </c>
      <c r="Q4" s="53" t="s">
        <v>30</v>
      </c>
      <c r="R4" s="53" t="s">
        <v>31</v>
      </c>
    </row>
    <row r="5" spans="1:18">
      <c r="A5" s="10"/>
      <c r="B5" s="10"/>
      <c r="C5" s="10"/>
      <c r="D5" s="10"/>
      <c r="E5" s="10"/>
      <c r="F5" s="10" t="s">
        <v>32</v>
      </c>
      <c r="G5" s="10" t="s">
        <v>33</v>
      </c>
      <c r="H5" s="10" t="s">
        <v>34</v>
      </c>
      <c r="I5" s="10" t="s">
        <v>35</v>
      </c>
      <c r="J5" s="10" t="s">
        <v>34</v>
      </c>
      <c r="K5" s="10" t="s">
        <v>35</v>
      </c>
      <c r="L5" s="24" t="s">
        <v>5</v>
      </c>
      <c r="M5" s="25" t="s">
        <v>6</v>
      </c>
      <c r="N5" s="53"/>
      <c r="O5" s="53"/>
      <c r="P5" s="53"/>
      <c r="Q5" s="53"/>
      <c r="R5" s="53"/>
    </row>
    <row r="6" ht="39" customHeight="1" spans="1:18">
      <c r="A6" s="12" t="s">
        <v>11</v>
      </c>
      <c r="B6" s="12"/>
      <c r="C6" s="12"/>
      <c r="D6" s="12"/>
      <c r="E6" s="12"/>
      <c r="F6" s="13"/>
      <c r="G6" s="13"/>
      <c r="H6" s="13">
        <f>H7+H17</f>
        <v>475</v>
      </c>
      <c r="I6" s="13">
        <f t="shared" ref="H6:M6" si="0">I7+I17</f>
        <v>1273</v>
      </c>
      <c r="J6" s="13">
        <f t="shared" si="0"/>
        <v>1586</v>
      </c>
      <c r="K6" s="13">
        <f t="shared" si="0"/>
        <v>4857</v>
      </c>
      <c r="L6" s="13">
        <f t="shared" si="0"/>
        <v>250.02</v>
      </c>
      <c r="M6" s="13">
        <f t="shared" si="0"/>
        <v>250.02</v>
      </c>
      <c r="N6" s="27"/>
      <c r="O6" s="27"/>
      <c r="P6" s="27"/>
      <c r="Q6" s="27"/>
      <c r="R6" s="27"/>
    </row>
    <row r="7" ht="28.5" spans="1:18">
      <c r="A7" s="49" t="s">
        <v>36</v>
      </c>
      <c r="B7" s="43"/>
      <c r="C7" s="43"/>
      <c r="D7" s="43"/>
      <c r="E7" s="43"/>
      <c r="F7" s="43"/>
      <c r="G7" s="43"/>
      <c r="H7" s="43">
        <f t="shared" ref="H7:M7" si="1">H8</f>
        <v>475</v>
      </c>
      <c r="I7" s="43">
        <f t="shared" si="1"/>
        <v>1273</v>
      </c>
      <c r="J7" s="43">
        <f t="shared" si="1"/>
        <v>1586</v>
      </c>
      <c r="K7" s="43">
        <f t="shared" si="1"/>
        <v>4857</v>
      </c>
      <c r="L7" s="43">
        <f t="shared" si="1"/>
        <v>185.02</v>
      </c>
      <c r="M7" s="43">
        <f t="shared" si="1"/>
        <v>185.02</v>
      </c>
      <c r="N7" s="43"/>
      <c r="O7" s="43"/>
      <c r="P7" s="43"/>
      <c r="Q7" s="43"/>
      <c r="R7" s="43"/>
    </row>
    <row r="8" ht="71.25" spans="1:18">
      <c r="A8" s="33" t="s">
        <v>37</v>
      </c>
      <c r="B8" s="43"/>
      <c r="C8" s="43"/>
      <c r="D8" s="43"/>
      <c r="E8" s="43"/>
      <c r="F8" s="43"/>
      <c r="G8" s="43"/>
      <c r="H8" s="43">
        <f t="shared" ref="H8:M8" si="2">H9+H13+H15</f>
        <v>475</v>
      </c>
      <c r="I8" s="43">
        <f t="shared" si="2"/>
        <v>1273</v>
      </c>
      <c r="J8" s="43">
        <f t="shared" si="2"/>
        <v>1586</v>
      </c>
      <c r="K8" s="43">
        <f t="shared" si="2"/>
        <v>4857</v>
      </c>
      <c r="L8" s="43">
        <f t="shared" si="2"/>
        <v>185.02</v>
      </c>
      <c r="M8" s="43">
        <f t="shared" si="2"/>
        <v>185.02</v>
      </c>
      <c r="N8" s="43"/>
      <c r="O8" s="43"/>
      <c r="P8" s="43"/>
      <c r="Q8" s="43"/>
      <c r="R8" s="43"/>
    </row>
    <row r="9" ht="119" customHeight="1" spans="1:18">
      <c r="A9" s="33" t="s">
        <v>38</v>
      </c>
      <c r="B9" s="43"/>
      <c r="C9" s="43"/>
      <c r="D9" s="43"/>
      <c r="E9" s="43"/>
      <c r="F9" s="43"/>
      <c r="G9" s="43"/>
      <c r="H9" s="43">
        <f t="shared" ref="H9:M9" si="3">H10+H11+H12</f>
        <v>242</v>
      </c>
      <c r="I9" s="43">
        <f t="shared" si="3"/>
        <v>640</v>
      </c>
      <c r="J9" s="43">
        <f t="shared" si="3"/>
        <v>956</v>
      </c>
      <c r="K9" s="43">
        <f t="shared" si="3"/>
        <v>2856</v>
      </c>
      <c r="L9" s="43">
        <f t="shared" si="3"/>
        <v>76.25</v>
      </c>
      <c r="M9" s="43">
        <f t="shared" si="3"/>
        <v>76.25</v>
      </c>
      <c r="N9" s="43"/>
      <c r="O9" s="43"/>
      <c r="P9" s="54"/>
      <c r="Q9" s="43"/>
      <c r="R9" s="43"/>
    </row>
    <row r="10" ht="99.75" spans="1:18">
      <c r="A10" s="43">
        <v>1</v>
      </c>
      <c r="B10" s="33" t="s">
        <v>39</v>
      </c>
      <c r="C10" s="33" t="s">
        <v>40</v>
      </c>
      <c r="D10" s="43" t="s">
        <v>41</v>
      </c>
      <c r="E10" s="33" t="s">
        <v>42</v>
      </c>
      <c r="F10" s="33" t="s">
        <v>43</v>
      </c>
      <c r="G10" s="33" t="s">
        <v>44</v>
      </c>
      <c r="H10" s="43">
        <v>132</v>
      </c>
      <c r="I10" s="43">
        <v>370</v>
      </c>
      <c r="J10" s="43">
        <v>480</v>
      </c>
      <c r="K10" s="33">
        <v>1404</v>
      </c>
      <c r="L10" s="42">
        <v>20</v>
      </c>
      <c r="M10" s="42">
        <v>20</v>
      </c>
      <c r="N10" s="43" t="s">
        <v>45</v>
      </c>
      <c r="O10" s="43" t="s">
        <v>45</v>
      </c>
      <c r="P10" s="16" t="s">
        <v>46</v>
      </c>
      <c r="Q10" s="16" t="s">
        <v>47</v>
      </c>
      <c r="R10" s="16" t="s">
        <v>48</v>
      </c>
    </row>
    <row r="11" ht="71.25" spans="1:18">
      <c r="A11" s="43">
        <v>2</v>
      </c>
      <c r="B11" s="33" t="s">
        <v>49</v>
      </c>
      <c r="C11" s="33" t="s">
        <v>50</v>
      </c>
      <c r="D11" s="43" t="s">
        <v>41</v>
      </c>
      <c r="E11" s="33" t="s">
        <v>51</v>
      </c>
      <c r="F11" s="33" t="s">
        <v>52</v>
      </c>
      <c r="G11" s="33" t="s">
        <v>53</v>
      </c>
      <c r="H11" s="50">
        <v>55</v>
      </c>
      <c r="I11" s="50">
        <v>135</v>
      </c>
      <c r="J11" s="50">
        <v>238</v>
      </c>
      <c r="K11" s="55">
        <v>726</v>
      </c>
      <c r="L11" s="42">
        <v>30</v>
      </c>
      <c r="M11" s="42">
        <v>30</v>
      </c>
      <c r="N11" s="43" t="s">
        <v>45</v>
      </c>
      <c r="O11" s="43" t="s">
        <v>45</v>
      </c>
      <c r="P11" s="16" t="s">
        <v>46</v>
      </c>
      <c r="Q11" s="16" t="s">
        <v>54</v>
      </c>
      <c r="R11" s="16" t="s">
        <v>55</v>
      </c>
    </row>
    <row r="12" ht="114" spans="1:18">
      <c r="A12" s="43">
        <v>3</v>
      </c>
      <c r="B12" s="33" t="s">
        <v>56</v>
      </c>
      <c r="C12" s="33" t="s">
        <v>57</v>
      </c>
      <c r="D12" s="43" t="s">
        <v>41</v>
      </c>
      <c r="E12" s="41" t="s">
        <v>58</v>
      </c>
      <c r="F12" s="33" t="s">
        <v>52</v>
      </c>
      <c r="G12" s="33" t="s">
        <v>53</v>
      </c>
      <c r="H12" s="50">
        <v>55</v>
      </c>
      <c r="I12" s="50">
        <v>135</v>
      </c>
      <c r="J12" s="50">
        <v>238</v>
      </c>
      <c r="K12" s="55">
        <v>726</v>
      </c>
      <c r="L12" s="55">
        <v>26.25</v>
      </c>
      <c r="M12" s="55">
        <v>26.25</v>
      </c>
      <c r="N12" s="43" t="s">
        <v>45</v>
      </c>
      <c r="O12" s="43" t="s">
        <v>45</v>
      </c>
      <c r="P12" s="16" t="s">
        <v>46</v>
      </c>
      <c r="Q12" s="16" t="s">
        <v>54</v>
      </c>
      <c r="R12" s="16" t="s">
        <v>55</v>
      </c>
    </row>
    <row r="13" ht="114" spans="1:18">
      <c r="A13" s="33" t="s">
        <v>59</v>
      </c>
      <c r="B13" s="33"/>
      <c r="C13" s="51"/>
      <c r="D13" s="50"/>
      <c r="E13" s="51"/>
      <c r="F13" s="51"/>
      <c r="G13" s="51"/>
      <c r="H13" s="50">
        <f t="shared" ref="H13:M13" si="4">H14</f>
        <v>55</v>
      </c>
      <c r="I13" s="50">
        <f t="shared" si="4"/>
        <v>135</v>
      </c>
      <c r="J13" s="50">
        <f t="shared" si="4"/>
        <v>238</v>
      </c>
      <c r="K13" s="50">
        <f t="shared" si="4"/>
        <v>726</v>
      </c>
      <c r="L13" s="50">
        <f t="shared" si="4"/>
        <v>20</v>
      </c>
      <c r="M13" s="50">
        <f t="shared" si="4"/>
        <v>20</v>
      </c>
      <c r="N13" s="50"/>
      <c r="O13" s="50"/>
      <c r="P13" s="51"/>
      <c r="Q13" s="51"/>
      <c r="R13" s="51"/>
    </row>
    <row r="14" ht="71.25" spans="1:18">
      <c r="A14" s="43">
        <v>1</v>
      </c>
      <c r="B14" s="33" t="s">
        <v>60</v>
      </c>
      <c r="C14" s="33" t="s">
        <v>61</v>
      </c>
      <c r="D14" s="43" t="s">
        <v>41</v>
      </c>
      <c r="E14" s="33" t="s">
        <v>62</v>
      </c>
      <c r="F14" s="33" t="s">
        <v>52</v>
      </c>
      <c r="G14" s="33" t="s">
        <v>53</v>
      </c>
      <c r="H14" s="50">
        <v>55</v>
      </c>
      <c r="I14" s="50">
        <v>135</v>
      </c>
      <c r="J14" s="50">
        <v>238</v>
      </c>
      <c r="K14" s="55">
        <v>726</v>
      </c>
      <c r="L14" s="42">
        <v>20</v>
      </c>
      <c r="M14" s="42">
        <v>20</v>
      </c>
      <c r="N14" s="43" t="s">
        <v>45</v>
      </c>
      <c r="O14" s="43" t="s">
        <v>45</v>
      </c>
      <c r="P14" s="16" t="s">
        <v>46</v>
      </c>
      <c r="Q14" s="16" t="s">
        <v>54</v>
      </c>
      <c r="R14" s="16" t="s">
        <v>55</v>
      </c>
    </row>
    <row r="15" ht="14.25" spans="1:18">
      <c r="A15" s="52" t="s">
        <v>63</v>
      </c>
      <c r="B15" s="51"/>
      <c r="C15" s="51"/>
      <c r="D15" s="50"/>
      <c r="E15" s="51"/>
      <c r="F15" s="51"/>
      <c r="G15" s="51"/>
      <c r="H15" s="50">
        <f t="shared" ref="H15:M15" si="5">H16</f>
        <v>178</v>
      </c>
      <c r="I15" s="50">
        <f t="shared" si="5"/>
        <v>498</v>
      </c>
      <c r="J15" s="50">
        <f t="shared" si="5"/>
        <v>392</v>
      </c>
      <c r="K15" s="50">
        <f t="shared" si="5"/>
        <v>1275</v>
      </c>
      <c r="L15" s="50">
        <f t="shared" si="5"/>
        <v>88.77</v>
      </c>
      <c r="M15" s="50">
        <f t="shared" si="5"/>
        <v>88.77</v>
      </c>
      <c r="N15" s="50"/>
      <c r="O15" s="50"/>
      <c r="P15" s="51"/>
      <c r="Q15" s="51"/>
      <c r="R15" s="51"/>
    </row>
    <row r="16" ht="99.75" spans="1:18">
      <c r="A16" s="43">
        <v>1</v>
      </c>
      <c r="B16" s="33" t="s">
        <v>64</v>
      </c>
      <c r="C16" s="33" t="s">
        <v>65</v>
      </c>
      <c r="D16" s="43" t="s">
        <v>41</v>
      </c>
      <c r="E16" s="41" t="s">
        <v>66</v>
      </c>
      <c r="F16" s="33" t="s">
        <v>67</v>
      </c>
      <c r="G16" s="33" t="s">
        <v>68</v>
      </c>
      <c r="H16" s="50">
        <v>178</v>
      </c>
      <c r="I16" s="50">
        <v>498</v>
      </c>
      <c r="J16" s="50">
        <v>392</v>
      </c>
      <c r="K16" s="50">
        <v>1275</v>
      </c>
      <c r="L16" s="43">
        <v>88.77</v>
      </c>
      <c r="M16" s="43">
        <v>88.77</v>
      </c>
      <c r="N16" s="43" t="s">
        <v>45</v>
      </c>
      <c r="O16" s="43" t="s">
        <v>45</v>
      </c>
      <c r="P16" s="16" t="s">
        <v>46</v>
      </c>
      <c r="Q16" s="51" t="s">
        <v>69</v>
      </c>
      <c r="R16" s="51" t="s">
        <v>70</v>
      </c>
    </row>
    <row r="17" ht="28.5" spans="1:18">
      <c r="A17" s="49" t="s">
        <v>71</v>
      </c>
      <c r="B17" s="51"/>
      <c r="C17" s="51"/>
      <c r="D17" s="51"/>
      <c r="E17" s="51"/>
      <c r="F17" s="51"/>
      <c r="G17" s="51"/>
      <c r="H17" s="51"/>
      <c r="I17" s="51"/>
      <c r="J17" s="51"/>
      <c r="K17" s="51"/>
      <c r="L17" s="43">
        <f>L18</f>
        <v>65</v>
      </c>
      <c r="M17" s="43">
        <f>M18</f>
        <v>65</v>
      </c>
      <c r="N17" s="51"/>
      <c r="O17" s="51"/>
      <c r="P17" s="51"/>
      <c r="Q17" s="51"/>
      <c r="R17" s="51"/>
    </row>
    <row r="18" ht="77" customHeight="1" spans="1:18">
      <c r="A18" s="51">
        <v>1</v>
      </c>
      <c r="B18" s="15" t="s">
        <v>72</v>
      </c>
      <c r="C18" s="15" t="s">
        <v>71</v>
      </c>
      <c r="D18" s="43" t="s">
        <v>41</v>
      </c>
      <c r="E18" s="15" t="s">
        <v>73</v>
      </c>
      <c r="F18" s="15" t="s">
        <v>74</v>
      </c>
      <c r="G18" s="15" t="s">
        <v>74</v>
      </c>
      <c r="H18" s="51"/>
      <c r="I18" s="51"/>
      <c r="J18" s="51"/>
      <c r="K18" s="51"/>
      <c r="L18" s="43">
        <v>65</v>
      </c>
      <c r="M18" s="43">
        <v>65</v>
      </c>
      <c r="N18" s="15" t="s">
        <v>45</v>
      </c>
      <c r="O18" s="15" t="s">
        <v>45</v>
      </c>
      <c r="P18" s="16" t="s">
        <v>46</v>
      </c>
      <c r="Q18" s="51"/>
      <c r="R18" s="51"/>
    </row>
  </sheetData>
  <autoFilter ref="A6:T18">
    <extLst/>
  </autoFilter>
  <mergeCells count="15">
    <mergeCell ref="A2:R2"/>
    <mergeCell ref="F4:G4"/>
    <mergeCell ref="H4:I4"/>
    <mergeCell ref="J4:K4"/>
    <mergeCell ref="L4:M4"/>
    <mergeCell ref="A4:A5"/>
    <mergeCell ref="B4:B5"/>
    <mergeCell ref="C4:C5"/>
    <mergeCell ref="D4:D5"/>
    <mergeCell ref="E4:E5"/>
    <mergeCell ref="N4:N5"/>
    <mergeCell ref="O4:O5"/>
    <mergeCell ref="P4:P5"/>
    <mergeCell ref="Q4:Q5"/>
    <mergeCell ref="R4:R5"/>
  </mergeCells>
  <pageMargins left="0.751388888888889" right="0.751388888888889" top="1" bottom="1" header="0.5" footer="0.5"/>
  <pageSetup paperSize="9" scale="70" firstPageNumber="14" fitToHeight="0" orientation="landscape" useFirstPageNumber="1" horizontalDpi="600"/>
  <headerFooter>
    <oddFooter>&amp;C- &amp;P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9"/>
  <sheetViews>
    <sheetView topLeftCell="A8" workbookViewId="0">
      <selection activeCell="L12" sqref="L12"/>
    </sheetView>
  </sheetViews>
  <sheetFormatPr defaultColWidth="9" defaultRowHeight="13.5"/>
  <cols>
    <col min="3" max="3" width="29.5" customWidth="1"/>
    <col min="5" max="5" width="33.625" customWidth="1"/>
    <col min="8" max="8" width="10.625" customWidth="1"/>
    <col min="12" max="12" width="11.875"/>
    <col min="13" max="13" width="10.375"/>
  </cols>
  <sheetData>
    <row r="1" ht="14.25" spans="1:18">
      <c r="A1" s="2" t="s">
        <v>75</v>
      </c>
      <c r="B1" s="3"/>
      <c r="C1" s="4"/>
      <c r="D1" s="4"/>
      <c r="E1" s="4"/>
      <c r="F1" s="4"/>
      <c r="G1" s="4"/>
      <c r="H1" s="4"/>
      <c r="I1" s="4"/>
      <c r="J1" s="4"/>
      <c r="K1" s="4"/>
      <c r="L1" s="4"/>
      <c r="M1" s="4"/>
      <c r="N1" s="4"/>
      <c r="O1" s="4"/>
      <c r="P1" s="4"/>
      <c r="Q1" s="4"/>
      <c r="R1" s="4"/>
    </row>
    <row r="2" ht="22.5" spans="1:18">
      <c r="A2" s="5" t="s">
        <v>76</v>
      </c>
      <c r="B2" s="5"/>
      <c r="C2" s="5"/>
      <c r="D2" s="5"/>
      <c r="E2" s="5"/>
      <c r="F2" s="5"/>
      <c r="G2" s="5"/>
      <c r="H2" s="5"/>
      <c r="I2" s="5"/>
      <c r="J2" s="5"/>
      <c r="K2" s="5"/>
      <c r="L2" s="5"/>
      <c r="M2" s="5"/>
      <c r="N2" s="5"/>
      <c r="O2" s="5"/>
      <c r="P2" s="5"/>
      <c r="Q2" s="5"/>
      <c r="R2" s="5"/>
    </row>
    <row r="3" ht="14.25" spans="1:18">
      <c r="A3" s="6"/>
      <c r="B3" s="7"/>
      <c r="C3" s="8"/>
      <c r="D3" s="8"/>
      <c r="E3" s="8"/>
      <c r="F3" s="8"/>
      <c r="G3" s="8"/>
      <c r="H3" s="8"/>
      <c r="I3" s="8"/>
      <c r="J3" s="8"/>
      <c r="K3" s="8"/>
      <c r="L3" s="19"/>
      <c r="M3" s="19"/>
      <c r="N3" s="19"/>
      <c r="O3" s="20" t="s">
        <v>17</v>
      </c>
      <c r="P3" s="4"/>
      <c r="Q3" s="4"/>
      <c r="R3" s="4"/>
    </row>
    <row r="4" spans="1:18">
      <c r="A4" s="9" t="s">
        <v>18</v>
      </c>
      <c r="B4" s="9" t="s">
        <v>19</v>
      </c>
      <c r="C4" s="9" t="s">
        <v>20</v>
      </c>
      <c r="D4" s="9" t="s">
        <v>21</v>
      </c>
      <c r="E4" s="9" t="s">
        <v>22</v>
      </c>
      <c r="F4" s="10" t="s">
        <v>23</v>
      </c>
      <c r="G4" s="10"/>
      <c r="H4" s="10" t="s">
        <v>24</v>
      </c>
      <c r="I4" s="10"/>
      <c r="J4" s="10" t="s">
        <v>25</v>
      </c>
      <c r="K4" s="10"/>
      <c r="L4" s="21" t="s">
        <v>26</v>
      </c>
      <c r="M4" s="22"/>
      <c r="N4" s="23" t="s">
        <v>27</v>
      </c>
      <c r="O4" s="23" t="s">
        <v>28</v>
      </c>
      <c r="P4" s="23" t="s">
        <v>77</v>
      </c>
      <c r="Q4" s="23" t="s">
        <v>78</v>
      </c>
      <c r="R4" s="23" t="s">
        <v>79</v>
      </c>
    </row>
    <row r="5" spans="1:18">
      <c r="A5" s="11"/>
      <c r="B5" s="11"/>
      <c r="C5" s="11"/>
      <c r="D5" s="11"/>
      <c r="E5" s="11"/>
      <c r="F5" s="10" t="s">
        <v>32</v>
      </c>
      <c r="G5" s="10" t="s">
        <v>33</v>
      </c>
      <c r="H5" s="10" t="s">
        <v>34</v>
      </c>
      <c r="I5" s="10" t="s">
        <v>35</v>
      </c>
      <c r="J5" s="10" t="s">
        <v>34</v>
      </c>
      <c r="K5" s="10" t="s">
        <v>35</v>
      </c>
      <c r="L5" s="24" t="s">
        <v>5</v>
      </c>
      <c r="M5" s="25" t="s">
        <v>7</v>
      </c>
      <c r="N5" s="26"/>
      <c r="O5" s="26"/>
      <c r="P5" s="26"/>
      <c r="Q5" s="26"/>
      <c r="R5" s="26"/>
    </row>
    <row r="6" ht="26" customHeight="1" spans="1:18">
      <c r="A6" s="12" t="s">
        <v>11</v>
      </c>
      <c r="B6" s="12"/>
      <c r="C6" s="12"/>
      <c r="D6" s="12"/>
      <c r="E6" s="12"/>
      <c r="F6" s="13"/>
      <c r="G6" s="13"/>
      <c r="H6" s="14">
        <f t="shared" ref="H6:M6" si="0">H7+H37</f>
        <v>6916</v>
      </c>
      <c r="I6" s="14">
        <f t="shared" si="0"/>
        <v>17902</v>
      </c>
      <c r="J6" s="14">
        <f t="shared" si="0"/>
        <v>7443</v>
      </c>
      <c r="K6" s="14">
        <f t="shared" si="0"/>
        <v>7047</v>
      </c>
      <c r="L6" s="14">
        <f t="shared" si="0"/>
        <v>1653.75</v>
      </c>
      <c r="M6" s="14">
        <f t="shared" si="0"/>
        <v>1653.75</v>
      </c>
      <c r="N6" s="27"/>
      <c r="O6" s="27"/>
      <c r="P6" s="27"/>
      <c r="Q6" s="27"/>
      <c r="R6" s="27"/>
    </row>
    <row r="7" ht="28.5" spans="1:18">
      <c r="A7" s="31" t="s">
        <v>80</v>
      </c>
      <c r="B7" s="15"/>
      <c r="C7" s="15"/>
      <c r="D7" s="14"/>
      <c r="E7" s="14"/>
      <c r="F7" s="15"/>
      <c r="G7" s="15"/>
      <c r="H7" s="15">
        <f t="shared" ref="H7:M7" si="1">H8+H20+H24+H27+H29+H35</f>
        <v>6916</v>
      </c>
      <c r="I7" s="15">
        <f t="shared" si="1"/>
        <v>17902</v>
      </c>
      <c r="J7" s="15">
        <f t="shared" si="1"/>
        <v>7054</v>
      </c>
      <c r="K7" s="15">
        <f t="shared" si="1"/>
        <v>5965</v>
      </c>
      <c r="L7" s="15">
        <f t="shared" si="1"/>
        <v>1590.52</v>
      </c>
      <c r="M7" s="15">
        <f t="shared" si="1"/>
        <v>1590.52</v>
      </c>
      <c r="N7" s="14"/>
      <c r="O7" s="14"/>
      <c r="P7" s="14"/>
      <c r="Q7" s="14"/>
      <c r="R7" s="14"/>
    </row>
    <row r="8" ht="42.75" spans="1:18">
      <c r="A8" s="32" t="s">
        <v>81</v>
      </c>
      <c r="B8" s="16"/>
      <c r="C8" s="16"/>
      <c r="D8" s="16"/>
      <c r="E8" s="16"/>
      <c r="F8" s="16"/>
      <c r="G8" s="16"/>
      <c r="H8" s="16">
        <f t="shared" ref="H8:M8" si="2">SUM(H9:H19)</f>
        <v>694</v>
      </c>
      <c r="I8" s="16">
        <f t="shared" si="2"/>
        <v>806</v>
      </c>
      <c r="J8" s="16">
        <f t="shared" si="2"/>
        <v>2556</v>
      </c>
      <c r="K8" s="16">
        <f t="shared" si="2"/>
        <v>3086</v>
      </c>
      <c r="L8" s="16">
        <f t="shared" si="2"/>
        <v>253.4</v>
      </c>
      <c r="M8" s="16">
        <f t="shared" si="2"/>
        <v>253.4</v>
      </c>
      <c r="N8" s="16"/>
      <c r="O8" s="16"/>
      <c r="P8" s="16"/>
      <c r="Q8" s="16"/>
      <c r="R8" s="16"/>
    </row>
    <row r="9" ht="160" customHeight="1" spans="1:18">
      <c r="A9" s="17">
        <v>1</v>
      </c>
      <c r="B9" s="33" t="s">
        <v>82</v>
      </c>
      <c r="C9" s="34" t="s">
        <v>83</v>
      </c>
      <c r="D9" s="32" t="s">
        <v>41</v>
      </c>
      <c r="E9" s="34" t="s">
        <v>84</v>
      </c>
      <c r="F9" s="33" t="s">
        <v>74</v>
      </c>
      <c r="G9" s="33" t="s">
        <v>74</v>
      </c>
      <c r="H9" s="17">
        <v>154</v>
      </c>
      <c r="I9" s="17"/>
      <c r="J9" s="17">
        <v>154</v>
      </c>
      <c r="K9" s="17"/>
      <c r="L9" s="42">
        <v>12.44</v>
      </c>
      <c r="M9" s="42">
        <v>12.44</v>
      </c>
      <c r="N9" s="33" t="s">
        <v>85</v>
      </c>
      <c r="O9" s="33" t="s">
        <v>85</v>
      </c>
      <c r="P9" s="43" t="s">
        <v>86</v>
      </c>
      <c r="Q9" s="43"/>
      <c r="R9" s="43"/>
    </row>
    <row r="10" ht="69" customHeight="1" spans="1:18">
      <c r="A10" s="17">
        <v>2</v>
      </c>
      <c r="B10" s="33" t="s">
        <v>87</v>
      </c>
      <c r="C10" s="34" t="s">
        <v>88</v>
      </c>
      <c r="D10" s="32" t="s">
        <v>41</v>
      </c>
      <c r="E10" s="34" t="s">
        <v>89</v>
      </c>
      <c r="F10" s="33" t="s">
        <v>90</v>
      </c>
      <c r="G10" s="33" t="s">
        <v>91</v>
      </c>
      <c r="H10" s="17">
        <v>76</v>
      </c>
      <c r="I10" s="17"/>
      <c r="J10" s="17">
        <v>328</v>
      </c>
      <c r="K10" s="17"/>
      <c r="L10" s="42">
        <v>45</v>
      </c>
      <c r="M10" s="42">
        <v>45</v>
      </c>
      <c r="N10" s="33" t="s">
        <v>85</v>
      </c>
      <c r="O10" s="33" t="s">
        <v>85</v>
      </c>
      <c r="P10" s="43" t="s">
        <v>86</v>
      </c>
      <c r="Q10" s="43" t="s">
        <v>92</v>
      </c>
      <c r="R10" s="43" t="s">
        <v>93</v>
      </c>
    </row>
    <row r="11" ht="113" customHeight="1" spans="1:18">
      <c r="A11" s="17">
        <v>3</v>
      </c>
      <c r="B11" s="33" t="s">
        <v>94</v>
      </c>
      <c r="C11" s="34" t="s">
        <v>95</v>
      </c>
      <c r="D11" s="32" t="s">
        <v>41</v>
      </c>
      <c r="E11" s="35" t="s">
        <v>96</v>
      </c>
      <c r="F11" s="33" t="s">
        <v>90</v>
      </c>
      <c r="G11" s="33" t="s">
        <v>97</v>
      </c>
      <c r="H11" s="17">
        <v>112</v>
      </c>
      <c r="I11" s="17">
        <v>285</v>
      </c>
      <c r="J11" s="17">
        <v>397</v>
      </c>
      <c r="K11" s="17">
        <v>1145</v>
      </c>
      <c r="L11" s="42">
        <v>61</v>
      </c>
      <c r="M11" s="42">
        <v>61</v>
      </c>
      <c r="N11" s="33" t="s">
        <v>85</v>
      </c>
      <c r="O11" s="33" t="s">
        <v>85</v>
      </c>
      <c r="P11" s="43" t="s">
        <v>86</v>
      </c>
      <c r="Q11" s="43" t="s">
        <v>92</v>
      </c>
      <c r="R11" s="43" t="s">
        <v>98</v>
      </c>
    </row>
    <row r="12" ht="85.5" spans="1:18">
      <c r="A12" s="17">
        <v>4</v>
      </c>
      <c r="B12" s="33" t="s">
        <v>99</v>
      </c>
      <c r="C12" s="33" t="s">
        <v>100</v>
      </c>
      <c r="D12" s="32" t="s">
        <v>41</v>
      </c>
      <c r="E12" s="33" t="s">
        <v>101</v>
      </c>
      <c r="F12" s="33" t="s">
        <v>102</v>
      </c>
      <c r="G12" s="33" t="s">
        <v>103</v>
      </c>
      <c r="H12" s="17">
        <v>31</v>
      </c>
      <c r="I12" s="17"/>
      <c r="J12" s="17">
        <v>152</v>
      </c>
      <c r="K12" s="17"/>
      <c r="L12" s="42">
        <v>34.5</v>
      </c>
      <c r="M12" s="42">
        <v>34.5</v>
      </c>
      <c r="N12" s="33" t="s">
        <v>85</v>
      </c>
      <c r="O12" s="33" t="s">
        <v>85</v>
      </c>
      <c r="P12" s="43" t="s">
        <v>86</v>
      </c>
      <c r="Q12" s="43" t="s">
        <v>104</v>
      </c>
      <c r="R12" s="43" t="s">
        <v>105</v>
      </c>
    </row>
    <row r="13" ht="85.5" spans="1:18">
      <c r="A13" s="17">
        <v>5</v>
      </c>
      <c r="B13" s="33" t="s">
        <v>106</v>
      </c>
      <c r="C13" s="33" t="s">
        <v>107</v>
      </c>
      <c r="D13" s="32" t="s">
        <v>41</v>
      </c>
      <c r="E13" s="33" t="s">
        <v>108</v>
      </c>
      <c r="F13" s="33" t="s">
        <v>109</v>
      </c>
      <c r="G13" s="33" t="s">
        <v>110</v>
      </c>
      <c r="H13" s="17">
        <v>47</v>
      </c>
      <c r="I13" s="17"/>
      <c r="J13" s="17">
        <v>186</v>
      </c>
      <c r="K13" s="17"/>
      <c r="L13" s="42">
        <v>11.5</v>
      </c>
      <c r="M13" s="42">
        <v>11.5</v>
      </c>
      <c r="N13" s="33" t="s">
        <v>85</v>
      </c>
      <c r="O13" s="33" t="s">
        <v>85</v>
      </c>
      <c r="P13" s="43" t="s">
        <v>86</v>
      </c>
      <c r="Q13" s="43" t="s">
        <v>111</v>
      </c>
      <c r="R13" s="43" t="s">
        <v>112</v>
      </c>
    </row>
    <row r="14" ht="85.5" spans="1:18">
      <c r="A14" s="17">
        <v>6</v>
      </c>
      <c r="B14" s="33" t="s">
        <v>113</v>
      </c>
      <c r="C14" s="33" t="s">
        <v>114</v>
      </c>
      <c r="D14" s="32" t="s">
        <v>41</v>
      </c>
      <c r="E14" s="33" t="s">
        <v>115</v>
      </c>
      <c r="F14" s="33" t="s">
        <v>102</v>
      </c>
      <c r="G14" s="33" t="s">
        <v>116</v>
      </c>
      <c r="H14" s="17">
        <v>9</v>
      </c>
      <c r="I14" s="17"/>
      <c r="J14" s="17">
        <v>105</v>
      </c>
      <c r="K14" s="17"/>
      <c r="L14" s="42">
        <v>10.7</v>
      </c>
      <c r="M14" s="42">
        <v>10.7</v>
      </c>
      <c r="N14" s="33" t="s">
        <v>85</v>
      </c>
      <c r="O14" s="33" t="s">
        <v>85</v>
      </c>
      <c r="P14" s="43" t="s">
        <v>86</v>
      </c>
      <c r="Q14" s="43" t="s">
        <v>104</v>
      </c>
      <c r="R14" s="43" t="s">
        <v>117</v>
      </c>
    </row>
    <row r="15" ht="85.5" spans="1:18">
      <c r="A15" s="17">
        <v>7</v>
      </c>
      <c r="B15" s="33" t="s">
        <v>118</v>
      </c>
      <c r="C15" s="34" t="s">
        <v>119</v>
      </c>
      <c r="D15" s="32" t="s">
        <v>41</v>
      </c>
      <c r="E15" s="34" t="s">
        <v>120</v>
      </c>
      <c r="F15" s="33" t="s">
        <v>121</v>
      </c>
      <c r="G15" s="33" t="s">
        <v>122</v>
      </c>
      <c r="H15" s="17">
        <v>18</v>
      </c>
      <c r="I15" s="17"/>
      <c r="J15" s="17">
        <v>192</v>
      </c>
      <c r="K15" s="17"/>
      <c r="L15" s="42">
        <v>7.5</v>
      </c>
      <c r="M15" s="42">
        <v>7.5</v>
      </c>
      <c r="N15" s="33" t="s">
        <v>85</v>
      </c>
      <c r="O15" s="33" t="s">
        <v>85</v>
      </c>
      <c r="P15" s="43" t="s">
        <v>86</v>
      </c>
      <c r="Q15" s="43" t="s">
        <v>123</v>
      </c>
      <c r="R15" s="43" t="s">
        <v>124</v>
      </c>
    </row>
    <row r="16" ht="85.5" spans="1:18">
      <c r="A16" s="17">
        <v>8</v>
      </c>
      <c r="B16" s="33" t="s">
        <v>125</v>
      </c>
      <c r="C16" s="34" t="s">
        <v>126</v>
      </c>
      <c r="D16" s="32" t="s">
        <v>41</v>
      </c>
      <c r="E16" s="34" t="s">
        <v>127</v>
      </c>
      <c r="F16" s="33" t="s">
        <v>128</v>
      </c>
      <c r="G16" s="33" t="s">
        <v>129</v>
      </c>
      <c r="H16" s="17">
        <v>86</v>
      </c>
      <c r="I16" s="17">
        <v>260</v>
      </c>
      <c r="J16" s="17">
        <v>328</v>
      </c>
      <c r="K16" s="17">
        <v>1035</v>
      </c>
      <c r="L16" s="42">
        <v>2</v>
      </c>
      <c r="M16" s="42">
        <v>2</v>
      </c>
      <c r="N16" s="33" t="s">
        <v>85</v>
      </c>
      <c r="O16" s="33" t="s">
        <v>85</v>
      </c>
      <c r="P16" s="43" t="s">
        <v>86</v>
      </c>
      <c r="Q16" s="43" t="s">
        <v>130</v>
      </c>
      <c r="R16" s="43" t="s">
        <v>131</v>
      </c>
    </row>
    <row r="17" ht="85.5" spans="1:18">
      <c r="A17" s="17">
        <v>9</v>
      </c>
      <c r="B17" s="33" t="s">
        <v>132</v>
      </c>
      <c r="C17" s="33" t="s">
        <v>133</v>
      </c>
      <c r="D17" s="32" t="s">
        <v>41</v>
      </c>
      <c r="E17" s="33" t="s">
        <v>134</v>
      </c>
      <c r="F17" s="33" t="s">
        <v>102</v>
      </c>
      <c r="G17" s="33" t="s">
        <v>135</v>
      </c>
      <c r="H17" s="17">
        <v>33</v>
      </c>
      <c r="I17" s="17"/>
      <c r="J17" s="17">
        <v>203</v>
      </c>
      <c r="K17" s="17"/>
      <c r="L17" s="42">
        <v>1.2</v>
      </c>
      <c r="M17" s="42">
        <v>1.2</v>
      </c>
      <c r="N17" s="33" t="s">
        <v>85</v>
      </c>
      <c r="O17" s="33" t="s">
        <v>85</v>
      </c>
      <c r="P17" s="43" t="s">
        <v>86</v>
      </c>
      <c r="Q17" s="43" t="s">
        <v>104</v>
      </c>
      <c r="R17" s="43" t="s">
        <v>136</v>
      </c>
    </row>
    <row r="18" ht="71.25" spans="1:18">
      <c r="A18" s="17">
        <v>10</v>
      </c>
      <c r="B18" s="36" t="s">
        <v>137</v>
      </c>
      <c r="C18" s="37" t="s">
        <v>138</v>
      </c>
      <c r="D18" s="32" t="s">
        <v>41</v>
      </c>
      <c r="E18" s="18" t="s">
        <v>139</v>
      </c>
      <c r="F18" s="33" t="s">
        <v>102</v>
      </c>
      <c r="G18" s="33" t="s">
        <v>135</v>
      </c>
      <c r="H18" s="17">
        <v>33</v>
      </c>
      <c r="I18" s="17"/>
      <c r="J18" s="17">
        <v>203</v>
      </c>
      <c r="K18" s="17"/>
      <c r="L18" s="42">
        <v>16.76</v>
      </c>
      <c r="M18" s="42">
        <v>16.76</v>
      </c>
      <c r="N18" s="33" t="s">
        <v>85</v>
      </c>
      <c r="O18" s="33" t="s">
        <v>85</v>
      </c>
      <c r="P18" s="43" t="s">
        <v>86</v>
      </c>
      <c r="Q18" s="43" t="s">
        <v>104</v>
      </c>
      <c r="R18" s="43" t="s">
        <v>136</v>
      </c>
    </row>
    <row r="19" ht="71.25" spans="1:18">
      <c r="A19" s="17">
        <v>11</v>
      </c>
      <c r="B19" s="18" t="s">
        <v>140</v>
      </c>
      <c r="C19" s="18" t="s">
        <v>141</v>
      </c>
      <c r="D19" s="32" t="s">
        <v>41</v>
      </c>
      <c r="E19" s="18" t="s">
        <v>142</v>
      </c>
      <c r="F19" s="18" t="s">
        <v>52</v>
      </c>
      <c r="G19" s="18" t="s">
        <v>143</v>
      </c>
      <c r="H19" s="17">
        <v>95</v>
      </c>
      <c r="I19" s="17">
        <v>261</v>
      </c>
      <c r="J19" s="17">
        <v>308</v>
      </c>
      <c r="K19" s="17">
        <v>906</v>
      </c>
      <c r="L19" s="42">
        <v>50.8</v>
      </c>
      <c r="M19" s="42">
        <v>50.8</v>
      </c>
      <c r="N19" s="18" t="s">
        <v>85</v>
      </c>
      <c r="O19" s="18" t="s">
        <v>85</v>
      </c>
      <c r="P19" s="43" t="s">
        <v>86</v>
      </c>
      <c r="Q19" s="43" t="s">
        <v>144</v>
      </c>
      <c r="R19" s="43" t="s">
        <v>145</v>
      </c>
    </row>
    <row r="20" ht="28.5" spans="1:18">
      <c r="A20" s="18" t="s">
        <v>146</v>
      </c>
      <c r="B20" s="38"/>
      <c r="C20" s="38"/>
      <c r="D20" s="38"/>
      <c r="E20" s="38"/>
      <c r="F20" s="38"/>
      <c r="G20" s="38"/>
      <c r="H20" s="17">
        <f t="shared" ref="H20:M20" si="3">H21+H22+H23</f>
        <v>5435</v>
      </c>
      <c r="I20" s="17">
        <f t="shared" si="3"/>
        <v>16684</v>
      </c>
      <c r="J20" s="17">
        <f t="shared" si="3"/>
        <v>310</v>
      </c>
      <c r="K20" s="17">
        <f t="shared" si="3"/>
        <v>903</v>
      </c>
      <c r="L20" s="17">
        <f t="shared" si="3"/>
        <v>608.63</v>
      </c>
      <c r="M20" s="17">
        <f t="shared" si="3"/>
        <v>608.63</v>
      </c>
      <c r="N20" s="38"/>
      <c r="O20" s="38"/>
      <c r="P20" s="44"/>
      <c r="Q20" s="44"/>
      <c r="R20" s="48"/>
    </row>
    <row r="21" ht="185.25" spans="1:18">
      <c r="A21" s="17">
        <v>1</v>
      </c>
      <c r="B21" s="18" t="s">
        <v>147</v>
      </c>
      <c r="C21" s="18" t="s">
        <v>148</v>
      </c>
      <c r="D21" s="32" t="s">
        <v>41</v>
      </c>
      <c r="E21" s="18" t="s">
        <v>149</v>
      </c>
      <c r="F21" s="18" t="s">
        <v>74</v>
      </c>
      <c r="G21" s="18" t="s">
        <v>74</v>
      </c>
      <c r="H21" s="17">
        <v>5162</v>
      </c>
      <c r="I21" s="17">
        <v>16518</v>
      </c>
      <c r="J21" s="17"/>
      <c r="K21" s="17"/>
      <c r="L21" s="42">
        <v>423.63</v>
      </c>
      <c r="M21" s="42">
        <v>423.63</v>
      </c>
      <c r="N21" s="18" t="s">
        <v>85</v>
      </c>
      <c r="O21" s="18" t="s">
        <v>85</v>
      </c>
      <c r="P21" s="43" t="s">
        <v>86</v>
      </c>
      <c r="Q21" s="44"/>
      <c r="R21" s="48"/>
    </row>
    <row r="22" ht="57" spans="1:18">
      <c r="A22" s="17">
        <v>2</v>
      </c>
      <c r="B22" s="18" t="s">
        <v>150</v>
      </c>
      <c r="C22" s="18" t="s">
        <v>151</v>
      </c>
      <c r="D22" s="32" t="s">
        <v>41</v>
      </c>
      <c r="E22" s="18" t="s">
        <v>152</v>
      </c>
      <c r="F22" s="18" t="s">
        <v>74</v>
      </c>
      <c r="G22" s="18" t="s">
        <v>74</v>
      </c>
      <c r="H22" s="17">
        <v>200</v>
      </c>
      <c r="I22" s="17"/>
      <c r="J22" s="17"/>
      <c r="K22" s="17"/>
      <c r="L22" s="42">
        <v>150</v>
      </c>
      <c r="M22" s="42">
        <v>150</v>
      </c>
      <c r="N22" s="18" t="s">
        <v>85</v>
      </c>
      <c r="O22" s="18" t="s">
        <v>85</v>
      </c>
      <c r="P22" s="43" t="s">
        <v>86</v>
      </c>
      <c r="Q22" s="44"/>
      <c r="R22" s="48"/>
    </row>
    <row r="23" ht="142.5" spans="1:18">
      <c r="A23" s="17">
        <v>3</v>
      </c>
      <c r="B23" s="18" t="s">
        <v>153</v>
      </c>
      <c r="C23" s="18" t="s">
        <v>154</v>
      </c>
      <c r="D23" s="32" t="s">
        <v>41</v>
      </c>
      <c r="E23" s="18" t="s">
        <v>155</v>
      </c>
      <c r="F23" s="18" t="s">
        <v>43</v>
      </c>
      <c r="G23" s="18" t="s">
        <v>156</v>
      </c>
      <c r="H23" s="17">
        <v>73</v>
      </c>
      <c r="I23" s="17">
        <v>166</v>
      </c>
      <c r="J23" s="17">
        <v>310</v>
      </c>
      <c r="K23" s="17">
        <v>903</v>
      </c>
      <c r="L23" s="45">
        <v>35</v>
      </c>
      <c r="M23" s="45">
        <v>35</v>
      </c>
      <c r="N23" s="18" t="s">
        <v>85</v>
      </c>
      <c r="O23" s="18" t="s">
        <v>85</v>
      </c>
      <c r="P23" s="43" t="s">
        <v>86</v>
      </c>
      <c r="Q23" s="43" t="s">
        <v>47</v>
      </c>
      <c r="R23" s="28" t="s">
        <v>157</v>
      </c>
    </row>
    <row r="24" ht="14.25" spans="1:18">
      <c r="A24" s="15" t="s">
        <v>158</v>
      </c>
      <c r="B24" s="38"/>
      <c r="C24" s="38"/>
      <c r="D24" s="38"/>
      <c r="E24" s="38"/>
      <c r="F24" s="38"/>
      <c r="G24" s="38"/>
      <c r="H24" s="17">
        <f t="shared" ref="H24:M24" si="4">H25+H26</f>
        <v>118</v>
      </c>
      <c r="I24" s="17">
        <f t="shared" si="4"/>
        <v>266</v>
      </c>
      <c r="J24" s="17">
        <f t="shared" si="4"/>
        <v>366</v>
      </c>
      <c r="K24" s="17">
        <f t="shared" si="4"/>
        <v>944</v>
      </c>
      <c r="L24" s="17">
        <f t="shared" si="4"/>
        <v>42.9</v>
      </c>
      <c r="M24" s="17">
        <f t="shared" si="4"/>
        <v>42.9</v>
      </c>
      <c r="N24" s="38"/>
      <c r="O24" s="38"/>
      <c r="P24" s="38"/>
      <c r="Q24" s="43"/>
      <c r="R24" s="28"/>
    </row>
    <row r="25" ht="66" customHeight="1" spans="1:18">
      <c r="A25" s="17">
        <v>1</v>
      </c>
      <c r="B25" s="33" t="s">
        <v>159</v>
      </c>
      <c r="C25" s="34" t="s">
        <v>160</v>
      </c>
      <c r="D25" s="32" t="s">
        <v>41</v>
      </c>
      <c r="E25" s="34" t="s">
        <v>161</v>
      </c>
      <c r="F25" s="33" t="s">
        <v>74</v>
      </c>
      <c r="G25" s="33" t="s">
        <v>74</v>
      </c>
      <c r="H25" s="17">
        <v>24</v>
      </c>
      <c r="I25" s="17"/>
      <c r="J25" s="17"/>
      <c r="K25" s="17"/>
      <c r="L25" s="42">
        <v>2.9</v>
      </c>
      <c r="M25" s="42">
        <v>2.9</v>
      </c>
      <c r="N25" s="32" t="s">
        <v>85</v>
      </c>
      <c r="O25" s="32" t="s">
        <v>85</v>
      </c>
      <c r="P25" s="43" t="s">
        <v>86</v>
      </c>
      <c r="Q25" s="43"/>
      <c r="R25" s="28"/>
    </row>
    <row r="26" ht="85.5" spans="1:18">
      <c r="A26" s="15">
        <v>2</v>
      </c>
      <c r="B26" s="33" t="s">
        <v>162</v>
      </c>
      <c r="C26" s="34" t="s">
        <v>163</v>
      </c>
      <c r="D26" s="32" t="s">
        <v>41</v>
      </c>
      <c r="E26" s="34" t="s">
        <v>164</v>
      </c>
      <c r="F26" s="33" t="s">
        <v>165</v>
      </c>
      <c r="G26" s="33" t="s">
        <v>166</v>
      </c>
      <c r="H26" s="17">
        <v>94</v>
      </c>
      <c r="I26" s="17">
        <v>266</v>
      </c>
      <c r="J26" s="17">
        <v>366</v>
      </c>
      <c r="K26" s="17">
        <v>944</v>
      </c>
      <c r="L26" s="46">
        <v>40</v>
      </c>
      <c r="M26" s="46">
        <v>40</v>
      </c>
      <c r="N26" s="32" t="s">
        <v>85</v>
      </c>
      <c r="O26" s="32" t="s">
        <v>85</v>
      </c>
      <c r="P26" s="43" t="s">
        <v>86</v>
      </c>
      <c r="Q26" s="43" t="s">
        <v>167</v>
      </c>
      <c r="R26" s="42" t="s">
        <v>168</v>
      </c>
    </row>
    <row r="27" ht="57" spans="1:18">
      <c r="A27" s="15" t="s">
        <v>169</v>
      </c>
      <c r="B27" s="38"/>
      <c r="C27" s="38"/>
      <c r="D27" s="38"/>
      <c r="E27" s="38"/>
      <c r="F27" s="38"/>
      <c r="G27" s="38"/>
      <c r="H27" s="17">
        <f t="shared" ref="H27:M27" si="5">H28</f>
        <v>55</v>
      </c>
      <c r="I27" s="17">
        <f t="shared" si="5"/>
        <v>146</v>
      </c>
      <c r="J27" s="17">
        <f t="shared" si="5"/>
        <v>386</v>
      </c>
      <c r="K27" s="17">
        <f t="shared" si="5"/>
        <v>1032</v>
      </c>
      <c r="L27" s="17">
        <f t="shared" si="5"/>
        <v>50</v>
      </c>
      <c r="M27" s="17">
        <f t="shared" si="5"/>
        <v>50</v>
      </c>
      <c r="N27" s="28"/>
      <c r="O27" s="28"/>
      <c r="P27" s="47"/>
      <c r="Q27" s="43"/>
      <c r="R27" s="42"/>
    </row>
    <row r="28" ht="85.5" spans="1:18">
      <c r="A28" s="17">
        <v>1</v>
      </c>
      <c r="B28" s="33" t="s">
        <v>170</v>
      </c>
      <c r="C28" s="34" t="s">
        <v>171</v>
      </c>
      <c r="D28" s="32" t="s">
        <v>41</v>
      </c>
      <c r="E28" s="34" t="s">
        <v>172</v>
      </c>
      <c r="F28" s="33" t="s">
        <v>165</v>
      </c>
      <c r="G28" s="33" t="s">
        <v>173</v>
      </c>
      <c r="H28" s="17">
        <v>55</v>
      </c>
      <c r="I28" s="17">
        <v>146</v>
      </c>
      <c r="J28" s="17">
        <v>386</v>
      </c>
      <c r="K28" s="17">
        <v>1032</v>
      </c>
      <c r="L28" s="42">
        <v>50</v>
      </c>
      <c r="M28" s="42">
        <v>50</v>
      </c>
      <c r="N28" s="32" t="s">
        <v>85</v>
      </c>
      <c r="O28" s="32" t="s">
        <v>85</v>
      </c>
      <c r="P28" s="43" t="s">
        <v>86</v>
      </c>
      <c r="Q28" s="43" t="s">
        <v>167</v>
      </c>
      <c r="R28" s="42" t="s">
        <v>174</v>
      </c>
    </row>
    <row r="29" ht="42.75" spans="1:18">
      <c r="A29" s="15" t="s">
        <v>175</v>
      </c>
      <c r="B29" s="38"/>
      <c r="C29" s="38"/>
      <c r="D29" s="38"/>
      <c r="E29" s="38"/>
      <c r="F29" s="38"/>
      <c r="G29" s="38"/>
      <c r="H29" s="17">
        <f>H30+H34+H31+H32+H33</f>
        <v>114</v>
      </c>
      <c r="I29" s="17"/>
      <c r="J29" s="17">
        <f>J30+J34+J31+J32+J33</f>
        <v>936</v>
      </c>
      <c r="K29" s="17"/>
      <c r="L29" s="17">
        <f>L30+L34+L31+L32+L33</f>
        <v>605.59</v>
      </c>
      <c r="M29" s="17">
        <f>M30+M34+M31+M32+M33</f>
        <v>605.59</v>
      </c>
      <c r="N29" s="28"/>
      <c r="O29" s="28"/>
      <c r="P29" s="28"/>
      <c r="Q29" s="43"/>
      <c r="R29" s="42"/>
    </row>
    <row r="30" ht="112" customHeight="1" spans="1:18">
      <c r="A30" s="17">
        <v>1</v>
      </c>
      <c r="B30" s="33" t="s">
        <v>176</v>
      </c>
      <c r="C30" s="34" t="s">
        <v>177</v>
      </c>
      <c r="D30" s="32" t="s">
        <v>41</v>
      </c>
      <c r="E30" s="35" t="s">
        <v>178</v>
      </c>
      <c r="F30" s="33" t="s">
        <v>102</v>
      </c>
      <c r="G30" s="33" t="s">
        <v>179</v>
      </c>
      <c r="H30" s="17">
        <v>15</v>
      </c>
      <c r="I30" s="17"/>
      <c r="J30" s="17">
        <v>146</v>
      </c>
      <c r="K30" s="17"/>
      <c r="L30" s="42">
        <v>151.09</v>
      </c>
      <c r="M30" s="42">
        <v>151.09</v>
      </c>
      <c r="N30" s="32" t="s">
        <v>85</v>
      </c>
      <c r="O30" s="32" t="s">
        <v>85</v>
      </c>
      <c r="P30" s="43" t="s">
        <v>86</v>
      </c>
      <c r="Q30" s="43" t="s">
        <v>104</v>
      </c>
      <c r="R30" s="42" t="s">
        <v>180</v>
      </c>
    </row>
    <row r="31" ht="110" customHeight="1" spans="1:18">
      <c r="A31" s="17">
        <v>2</v>
      </c>
      <c r="B31" s="33" t="s">
        <v>181</v>
      </c>
      <c r="C31" s="34" t="s">
        <v>182</v>
      </c>
      <c r="D31" s="32" t="s">
        <v>41</v>
      </c>
      <c r="E31" s="35" t="s">
        <v>183</v>
      </c>
      <c r="F31" s="33" t="s">
        <v>102</v>
      </c>
      <c r="G31" s="33" t="s">
        <v>135</v>
      </c>
      <c r="H31" s="17">
        <v>10</v>
      </c>
      <c r="I31" s="17"/>
      <c r="J31" s="17">
        <v>217</v>
      </c>
      <c r="K31" s="17"/>
      <c r="L31" s="42">
        <v>158.19</v>
      </c>
      <c r="M31" s="42">
        <v>158.19</v>
      </c>
      <c r="N31" s="32" t="s">
        <v>85</v>
      </c>
      <c r="O31" s="32" t="s">
        <v>85</v>
      </c>
      <c r="P31" s="43" t="s">
        <v>86</v>
      </c>
      <c r="Q31" s="43" t="s">
        <v>104</v>
      </c>
      <c r="R31" s="43" t="s">
        <v>136</v>
      </c>
    </row>
    <row r="32" ht="110" customHeight="1" spans="1:18">
      <c r="A32" s="17">
        <v>3</v>
      </c>
      <c r="B32" s="33" t="s">
        <v>184</v>
      </c>
      <c r="C32" s="34" t="s">
        <v>185</v>
      </c>
      <c r="D32" s="32" t="s">
        <v>41</v>
      </c>
      <c r="E32" s="35" t="s">
        <v>186</v>
      </c>
      <c r="F32" s="33" t="s">
        <v>109</v>
      </c>
      <c r="G32" s="33" t="s">
        <v>110</v>
      </c>
      <c r="H32" s="17">
        <v>15</v>
      </c>
      <c r="I32" s="17"/>
      <c r="J32" s="17">
        <v>188</v>
      </c>
      <c r="K32" s="17"/>
      <c r="L32" s="42">
        <v>33.36</v>
      </c>
      <c r="M32" s="42">
        <v>33.36</v>
      </c>
      <c r="N32" s="32" t="s">
        <v>85</v>
      </c>
      <c r="O32" s="32" t="s">
        <v>85</v>
      </c>
      <c r="P32" s="43" t="s">
        <v>86</v>
      </c>
      <c r="Q32" s="43" t="s">
        <v>111</v>
      </c>
      <c r="R32" s="42" t="s">
        <v>112</v>
      </c>
    </row>
    <row r="33" ht="110" customHeight="1" spans="1:18">
      <c r="A33" s="17">
        <v>4</v>
      </c>
      <c r="B33" s="33" t="s">
        <v>187</v>
      </c>
      <c r="C33" s="34" t="s">
        <v>188</v>
      </c>
      <c r="D33" s="32" t="s">
        <v>41</v>
      </c>
      <c r="E33" s="35" t="s">
        <v>189</v>
      </c>
      <c r="F33" s="33" t="s">
        <v>190</v>
      </c>
      <c r="G33" s="33" t="s">
        <v>191</v>
      </c>
      <c r="H33" s="17">
        <v>50</v>
      </c>
      <c r="I33" s="17"/>
      <c r="J33" s="17">
        <v>220</v>
      </c>
      <c r="K33" s="17"/>
      <c r="L33" s="42">
        <v>152.65</v>
      </c>
      <c r="M33" s="42">
        <v>152.65</v>
      </c>
      <c r="N33" s="32" t="s">
        <v>85</v>
      </c>
      <c r="O33" s="32" t="s">
        <v>85</v>
      </c>
      <c r="P33" s="43" t="s">
        <v>86</v>
      </c>
      <c r="Q33" s="43" t="s">
        <v>192</v>
      </c>
      <c r="R33" s="42" t="s">
        <v>193</v>
      </c>
    </row>
    <row r="34" ht="110" customHeight="1" spans="1:18">
      <c r="A34" s="17">
        <v>5</v>
      </c>
      <c r="B34" s="33" t="s">
        <v>194</v>
      </c>
      <c r="C34" s="34" t="s">
        <v>195</v>
      </c>
      <c r="D34" s="32" t="s">
        <v>41</v>
      </c>
      <c r="E34" s="35" t="s">
        <v>196</v>
      </c>
      <c r="F34" s="33" t="s">
        <v>197</v>
      </c>
      <c r="G34" s="33" t="s">
        <v>198</v>
      </c>
      <c r="H34" s="17">
        <v>24</v>
      </c>
      <c r="I34" s="17"/>
      <c r="J34" s="17">
        <v>165</v>
      </c>
      <c r="K34" s="17"/>
      <c r="L34" s="42">
        <v>110.3</v>
      </c>
      <c r="M34" s="42">
        <v>110.3</v>
      </c>
      <c r="N34" s="32" t="s">
        <v>85</v>
      </c>
      <c r="O34" s="32" t="s">
        <v>85</v>
      </c>
      <c r="P34" s="43" t="s">
        <v>86</v>
      </c>
      <c r="Q34" s="43" t="s">
        <v>199</v>
      </c>
      <c r="R34" s="42" t="s">
        <v>200</v>
      </c>
    </row>
    <row r="35" ht="22" customHeight="1" spans="1:18">
      <c r="A35" s="33" t="s">
        <v>201</v>
      </c>
      <c r="B35" s="39"/>
      <c r="C35" s="39"/>
      <c r="D35" s="39"/>
      <c r="E35" s="39"/>
      <c r="F35" s="39"/>
      <c r="G35" s="39"/>
      <c r="H35" s="17">
        <f>H36</f>
        <v>500</v>
      </c>
      <c r="I35" s="17"/>
      <c r="J35" s="17">
        <f>J36</f>
        <v>2500</v>
      </c>
      <c r="K35" s="17"/>
      <c r="L35" s="42">
        <f>L36</f>
        <v>30</v>
      </c>
      <c r="M35" s="42">
        <f>M36</f>
        <v>30</v>
      </c>
      <c r="N35" s="39"/>
      <c r="O35" s="39"/>
      <c r="P35" s="39"/>
      <c r="Q35" s="43"/>
      <c r="R35" s="39"/>
    </row>
    <row r="36" ht="114" spans="1:18">
      <c r="A36" s="17">
        <v>1</v>
      </c>
      <c r="B36" s="17" t="s">
        <v>202</v>
      </c>
      <c r="C36" s="17" t="s">
        <v>203</v>
      </c>
      <c r="D36" s="17" t="s">
        <v>41</v>
      </c>
      <c r="E36" s="17" t="s">
        <v>204</v>
      </c>
      <c r="F36" s="17" t="s">
        <v>74</v>
      </c>
      <c r="G36" s="17" t="s">
        <v>74</v>
      </c>
      <c r="H36" s="17">
        <v>500</v>
      </c>
      <c r="I36" s="17"/>
      <c r="J36" s="17">
        <v>2500</v>
      </c>
      <c r="K36" s="17"/>
      <c r="L36" s="42">
        <v>30</v>
      </c>
      <c r="M36" s="42">
        <v>30</v>
      </c>
      <c r="N36" s="17" t="s">
        <v>85</v>
      </c>
      <c r="O36" s="17" t="s">
        <v>85</v>
      </c>
      <c r="P36" s="17" t="s">
        <v>86</v>
      </c>
      <c r="Q36" s="43"/>
      <c r="R36" s="39"/>
    </row>
    <row r="37" ht="27" spans="1:18">
      <c r="A37" s="40" t="s">
        <v>36</v>
      </c>
      <c r="B37" s="39"/>
      <c r="C37" s="39"/>
      <c r="D37" s="39"/>
      <c r="E37" s="39"/>
      <c r="F37" s="39"/>
      <c r="G37" s="39"/>
      <c r="H37" s="17"/>
      <c r="I37" s="17"/>
      <c r="J37" s="17">
        <f>J38</f>
        <v>389</v>
      </c>
      <c r="K37" s="17">
        <f>K38</f>
        <v>1082</v>
      </c>
      <c r="L37" s="17">
        <f>L38</f>
        <v>63.23</v>
      </c>
      <c r="M37" s="17">
        <f>M38</f>
        <v>63.23</v>
      </c>
      <c r="N37" s="39"/>
      <c r="O37" s="39"/>
      <c r="P37" s="39"/>
      <c r="Q37" s="43"/>
      <c r="R37" s="39"/>
    </row>
    <row r="38" ht="28.5" spans="1:18">
      <c r="A38" s="33" t="s">
        <v>205</v>
      </c>
      <c r="B38" s="39"/>
      <c r="C38" s="39"/>
      <c r="D38" s="39"/>
      <c r="E38" s="39"/>
      <c r="F38" s="39"/>
      <c r="G38" s="39"/>
      <c r="H38" s="17"/>
      <c r="I38" s="17"/>
      <c r="J38" s="17">
        <f>J39</f>
        <v>389</v>
      </c>
      <c r="K38" s="17">
        <f>K39</f>
        <v>1082</v>
      </c>
      <c r="L38" s="17">
        <f>L39</f>
        <v>63.23</v>
      </c>
      <c r="M38" s="17">
        <f>M39</f>
        <v>63.23</v>
      </c>
      <c r="N38" s="39"/>
      <c r="O38" s="39"/>
      <c r="P38" s="39"/>
      <c r="Q38" s="43"/>
      <c r="R38" s="39"/>
    </row>
    <row r="39" ht="142.5" spans="1:18">
      <c r="A39" s="17">
        <v>1</v>
      </c>
      <c r="B39" s="33" t="s">
        <v>206</v>
      </c>
      <c r="C39" s="18" t="s">
        <v>207</v>
      </c>
      <c r="D39" s="17" t="s">
        <v>41</v>
      </c>
      <c r="E39" s="34" t="s">
        <v>208</v>
      </c>
      <c r="F39" s="33" t="s">
        <v>209</v>
      </c>
      <c r="G39" s="33" t="s">
        <v>210</v>
      </c>
      <c r="H39" s="41"/>
      <c r="I39" s="41"/>
      <c r="J39" s="41">
        <v>389</v>
      </c>
      <c r="K39" s="41">
        <v>1082</v>
      </c>
      <c r="L39" s="41">
        <v>63.23</v>
      </c>
      <c r="M39" s="41">
        <v>63.23</v>
      </c>
      <c r="N39" s="32" t="s">
        <v>85</v>
      </c>
      <c r="O39" s="32" t="s">
        <v>85</v>
      </c>
      <c r="P39" s="32" t="s">
        <v>86</v>
      </c>
      <c r="Q39" s="43" t="s">
        <v>211</v>
      </c>
      <c r="R39" s="32" t="s">
        <v>212</v>
      </c>
    </row>
  </sheetData>
  <autoFilter ref="A5:R39">
    <extLst/>
  </autoFilter>
  <mergeCells count="15">
    <mergeCell ref="A2:R2"/>
    <mergeCell ref="F4:G4"/>
    <mergeCell ref="H4:I4"/>
    <mergeCell ref="J4:K4"/>
    <mergeCell ref="L4:M4"/>
    <mergeCell ref="A4:A5"/>
    <mergeCell ref="B4:B5"/>
    <mergeCell ref="C4:C5"/>
    <mergeCell ref="D4:D5"/>
    <mergeCell ref="E4:E5"/>
    <mergeCell ref="N4:N5"/>
    <mergeCell ref="O4:O5"/>
    <mergeCell ref="P4:P5"/>
    <mergeCell ref="Q4:Q5"/>
    <mergeCell ref="R4:R5"/>
  </mergeCells>
  <pageMargins left="0.700694444444445" right="0.700694444444445" top="0.751388888888889" bottom="0.751388888888889" header="0.298611111111111" footer="0.298611111111111"/>
  <pageSetup paperSize="9" scale="62" firstPageNumber="9" fitToHeight="0" orientation="landscape" useFirstPageNumber="1" horizontalDpi="600"/>
  <headerFooter>
    <oddFooter>&amp;C- &amp;P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9"/>
  <sheetViews>
    <sheetView workbookViewId="0">
      <selection activeCell="O16" sqref="O16"/>
    </sheetView>
  </sheetViews>
  <sheetFormatPr defaultColWidth="9" defaultRowHeight="13.5"/>
  <cols>
    <col min="3" max="3" width="22.875" customWidth="1"/>
    <col min="5" max="5" width="44.75" customWidth="1"/>
    <col min="19" max="19" width="9" style="1"/>
  </cols>
  <sheetData>
    <row r="1" ht="14.25" spans="1:18">
      <c r="A1" s="2" t="s">
        <v>213</v>
      </c>
      <c r="B1" s="3"/>
      <c r="C1" s="4"/>
      <c r="D1" s="4"/>
      <c r="E1" s="4"/>
      <c r="F1" s="4"/>
      <c r="G1" s="4"/>
      <c r="H1" s="4"/>
      <c r="I1" s="4"/>
      <c r="J1" s="4"/>
      <c r="K1" s="4"/>
      <c r="L1" s="4"/>
      <c r="M1" s="4"/>
      <c r="N1" s="4"/>
      <c r="O1" s="4"/>
      <c r="P1" s="4"/>
      <c r="Q1" s="4"/>
      <c r="R1" s="4"/>
    </row>
    <row r="2" ht="22.5" spans="1:18">
      <c r="A2" s="5" t="s">
        <v>214</v>
      </c>
      <c r="B2" s="5"/>
      <c r="C2" s="5"/>
      <c r="D2" s="5"/>
      <c r="E2" s="5"/>
      <c r="F2" s="5"/>
      <c r="G2" s="5"/>
      <c r="H2" s="5"/>
      <c r="I2" s="5"/>
      <c r="J2" s="5"/>
      <c r="K2" s="5"/>
      <c r="L2" s="5"/>
      <c r="M2" s="5"/>
      <c r="N2" s="5"/>
      <c r="O2" s="5"/>
      <c r="P2" s="5"/>
      <c r="Q2" s="5"/>
      <c r="R2" s="5"/>
    </row>
    <row r="3" ht="14.25" spans="1:18">
      <c r="A3" s="6"/>
      <c r="B3" s="7"/>
      <c r="C3" s="8"/>
      <c r="D3" s="8"/>
      <c r="E3" s="8"/>
      <c r="F3" s="8"/>
      <c r="G3" s="8"/>
      <c r="H3" s="8"/>
      <c r="I3" s="8"/>
      <c r="J3" s="8"/>
      <c r="K3" s="8"/>
      <c r="L3" s="19"/>
      <c r="M3" s="19"/>
      <c r="N3" s="19"/>
      <c r="O3" s="20" t="s">
        <v>17</v>
      </c>
      <c r="P3" s="4"/>
      <c r="Q3" s="4"/>
      <c r="R3" s="4"/>
    </row>
    <row r="4" spans="1:19">
      <c r="A4" s="9" t="s">
        <v>18</v>
      </c>
      <c r="B4" s="9" t="s">
        <v>19</v>
      </c>
      <c r="C4" s="9" t="s">
        <v>20</v>
      </c>
      <c r="D4" s="9" t="s">
        <v>21</v>
      </c>
      <c r="E4" s="9" t="s">
        <v>22</v>
      </c>
      <c r="F4" s="10" t="s">
        <v>23</v>
      </c>
      <c r="G4" s="10"/>
      <c r="H4" s="10" t="s">
        <v>24</v>
      </c>
      <c r="I4" s="10"/>
      <c r="J4" s="10" t="s">
        <v>25</v>
      </c>
      <c r="K4" s="10"/>
      <c r="L4" s="21" t="s">
        <v>26</v>
      </c>
      <c r="M4" s="22"/>
      <c r="N4" s="23" t="s">
        <v>27</v>
      </c>
      <c r="O4" s="23" t="s">
        <v>28</v>
      </c>
      <c r="P4" s="23" t="s">
        <v>77</v>
      </c>
      <c r="Q4" s="23" t="s">
        <v>78</v>
      </c>
      <c r="R4" s="23" t="s">
        <v>79</v>
      </c>
      <c r="S4" s="29" t="s">
        <v>215</v>
      </c>
    </row>
    <row r="5" spans="1:19">
      <c r="A5" s="11"/>
      <c r="B5" s="11"/>
      <c r="C5" s="11"/>
      <c r="D5" s="11"/>
      <c r="E5" s="11"/>
      <c r="F5" s="10" t="s">
        <v>32</v>
      </c>
      <c r="G5" s="10" t="s">
        <v>33</v>
      </c>
      <c r="H5" s="10" t="s">
        <v>34</v>
      </c>
      <c r="I5" s="10" t="s">
        <v>35</v>
      </c>
      <c r="J5" s="10" t="s">
        <v>34</v>
      </c>
      <c r="K5" s="10" t="s">
        <v>35</v>
      </c>
      <c r="L5" s="24" t="s">
        <v>5</v>
      </c>
      <c r="M5" s="25" t="s">
        <v>7</v>
      </c>
      <c r="N5" s="26"/>
      <c r="O5" s="26"/>
      <c r="P5" s="26"/>
      <c r="Q5" s="26"/>
      <c r="R5" s="26"/>
      <c r="S5" s="30"/>
    </row>
    <row r="6" ht="33" customHeight="1" spans="1:19">
      <c r="A6" s="12" t="s">
        <v>11</v>
      </c>
      <c r="B6" s="12"/>
      <c r="C6" s="12"/>
      <c r="D6" s="12"/>
      <c r="E6" s="12"/>
      <c r="F6" s="13"/>
      <c r="G6" s="13"/>
      <c r="H6" s="14"/>
      <c r="I6" s="14"/>
      <c r="J6" s="14">
        <f t="shared" ref="H6:M6" si="0">J7</f>
        <v>38400</v>
      </c>
      <c r="K6" s="14">
        <f t="shared" si="0"/>
        <v>107790</v>
      </c>
      <c r="L6" s="14">
        <f t="shared" si="0"/>
        <v>200</v>
      </c>
      <c r="M6" s="14">
        <f t="shared" si="0"/>
        <v>200</v>
      </c>
      <c r="N6" s="27"/>
      <c r="O6" s="27"/>
      <c r="P6" s="27"/>
      <c r="Q6" s="27"/>
      <c r="R6" s="27"/>
      <c r="S6" s="15"/>
    </row>
    <row r="7" ht="33" customHeight="1" spans="1:19">
      <c r="A7" s="15" t="s">
        <v>36</v>
      </c>
      <c r="B7" s="12"/>
      <c r="C7" s="12"/>
      <c r="D7" s="12"/>
      <c r="E7" s="12"/>
      <c r="F7" s="13"/>
      <c r="G7" s="13"/>
      <c r="H7" s="14"/>
      <c r="I7" s="14"/>
      <c r="J7" s="14">
        <f t="shared" ref="H7:M7" si="1">J8</f>
        <v>38400</v>
      </c>
      <c r="K7" s="14">
        <f t="shared" si="1"/>
        <v>107790</v>
      </c>
      <c r="L7" s="14">
        <f t="shared" si="1"/>
        <v>200</v>
      </c>
      <c r="M7" s="14">
        <f t="shared" si="1"/>
        <v>200</v>
      </c>
      <c r="N7" s="27"/>
      <c r="O7" s="27"/>
      <c r="P7" s="27"/>
      <c r="Q7" s="27"/>
      <c r="R7" s="27"/>
      <c r="S7" s="15"/>
    </row>
    <row r="8" ht="42.75" spans="1:19">
      <c r="A8" s="15" t="s">
        <v>216</v>
      </c>
      <c r="B8" s="16"/>
      <c r="C8" s="16"/>
      <c r="D8" s="16"/>
      <c r="E8" s="16"/>
      <c r="F8" s="16"/>
      <c r="G8" s="16"/>
      <c r="H8" s="16"/>
      <c r="I8" s="16"/>
      <c r="J8" s="16">
        <f t="shared" ref="H8:M8" si="2">SUM(J9:J9)</f>
        <v>38400</v>
      </c>
      <c r="K8" s="16">
        <f t="shared" si="2"/>
        <v>107790</v>
      </c>
      <c r="L8" s="16">
        <f t="shared" si="2"/>
        <v>200</v>
      </c>
      <c r="M8" s="16">
        <f t="shared" si="2"/>
        <v>200</v>
      </c>
      <c r="N8" s="16"/>
      <c r="O8" s="16"/>
      <c r="P8" s="16"/>
      <c r="Q8" s="16"/>
      <c r="R8" s="16"/>
      <c r="S8" s="15"/>
    </row>
    <row r="9" ht="114" customHeight="1" spans="1:19">
      <c r="A9" s="17">
        <v>1</v>
      </c>
      <c r="B9" s="18" t="s">
        <v>217</v>
      </c>
      <c r="C9" s="18" t="s">
        <v>218</v>
      </c>
      <c r="D9" s="17" t="s">
        <v>219</v>
      </c>
      <c r="E9" s="18" t="s">
        <v>220</v>
      </c>
      <c r="F9" s="15" t="s">
        <v>74</v>
      </c>
      <c r="G9" s="15" t="s">
        <v>74</v>
      </c>
      <c r="H9" s="17"/>
      <c r="I9" s="17"/>
      <c r="J9" s="17">
        <v>38400</v>
      </c>
      <c r="K9" s="17">
        <v>107790</v>
      </c>
      <c r="L9" s="28">
        <v>200</v>
      </c>
      <c r="M9" s="28">
        <v>200</v>
      </c>
      <c r="N9" s="17" t="s">
        <v>221</v>
      </c>
      <c r="O9" s="17" t="s">
        <v>221</v>
      </c>
      <c r="P9" s="17" t="s">
        <v>222</v>
      </c>
      <c r="Q9" s="28"/>
      <c r="R9" s="28"/>
      <c r="S9" s="17"/>
    </row>
  </sheetData>
  <mergeCells count="16">
    <mergeCell ref="A2:R2"/>
    <mergeCell ref="F4:G4"/>
    <mergeCell ref="H4:I4"/>
    <mergeCell ref="J4:K4"/>
    <mergeCell ref="L4:M4"/>
    <mergeCell ref="A4:A5"/>
    <mergeCell ref="B4:B5"/>
    <mergeCell ref="C4:C5"/>
    <mergeCell ref="D4:D5"/>
    <mergeCell ref="E4:E5"/>
    <mergeCell ref="N4:N5"/>
    <mergeCell ref="O4:O5"/>
    <mergeCell ref="P4:P5"/>
    <mergeCell ref="Q4:Q5"/>
    <mergeCell ref="R4:R5"/>
    <mergeCell ref="S4:S5"/>
  </mergeCells>
  <pageMargins left="0.751388888888889" right="0.751388888888889" top="1" bottom="1" header="0.5" footer="0.5"/>
  <pageSetup paperSize="9" scale="60" firstPageNumber="12"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附近1汇总表</vt:lpstr>
      <vt:lpstr>附件2乡村振兴局</vt:lpstr>
      <vt:lpstr>附件3农业农村局</vt:lpstr>
      <vt:lpstr>附件4水利局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高卫平</cp:lastModifiedBy>
  <dcterms:created xsi:type="dcterms:W3CDTF">2023-02-17T02:28:00Z</dcterms:created>
  <dcterms:modified xsi:type="dcterms:W3CDTF">2023-06-29T01:58:55Z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7FF7310B8DE34CD38DE736CEBA927F04_13</vt:lpwstr>
  </property>
  <property fmtid="{D5CDD505-2E9C-101B-9397-08002B2CF9AE}" pid="3" name="KSOProductBuildVer">
    <vt:lpwstr>2052-11.1.0.14309</vt:lpwstr>
  </property>
  <property fmtid="{D5CDD505-2E9C-101B-9397-08002B2CF9AE}" pid="4" name="KSOReadingLayout">
    <vt:bool>true</vt:bool>
  </property>
</Properties>
</file>